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wusername\Dropbox\SFlorez\NMLTA\2025 Board Meetings\"/>
    </mc:Choice>
  </mc:AlternateContent>
  <xr:revisionPtr revIDLastSave="0" documentId="13_ncr:1_{DB83DF33-59D4-40D9-ABE3-A81E1AEA3C5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-2027 Three-Year Budget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59" i="3" l="1"/>
  <c r="AG59" i="3"/>
  <c r="P59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1" i="3"/>
  <c r="P28" i="3"/>
  <c r="P27" i="3"/>
  <c r="P26" i="3"/>
  <c r="P25" i="3"/>
  <c r="P24" i="3"/>
  <c r="P22" i="3"/>
  <c r="P20" i="3"/>
  <c r="P15" i="3"/>
  <c r="P14" i="3"/>
  <c r="P13" i="3"/>
  <c r="P12" i="3"/>
  <c r="P11" i="3"/>
  <c r="N9" i="3"/>
  <c r="N16" i="3" s="1"/>
  <c r="M9" i="3"/>
  <c r="M16" i="3" s="1"/>
  <c r="L9" i="3"/>
  <c r="L16" i="3" s="1"/>
  <c r="K9" i="3"/>
  <c r="K16" i="3" s="1"/>
  <c r="J9" i="3"/>
  <c r="J16" i="3" s="1"/>
  <c r="I9" i="3"/>
  <c r="I16" i="3" s="1"/>
  <c r="H9" i="3"/>
  <c r="H16" i="3" s="1"/>
  <c r="G9" i="3"/>
  <c r="G16" i="3" s="1"/>
  <c r="F9" i="3"/>
  <c r="F16" i="3" s="1"/>
  <c r="E9" i="3"/>
  <c r="E16" i="3" s="1"/>
  <c r="D9" i="3"/>
  <c r="D16" i="3" s="1"/>
  <c r="C9" i="3"/>
  <c r="C16" i="3" s="1"/>
  <c r="P7" i="3"/>
  <c r="P6" i="3"/>
  <c r="P5" i="3"/>
  <c r="P9" i="3" l="1"/>
  <c r="P16" i="3" s="1"/>
  <c r="AV54" i="3"/>
  <c r="AV53" i="3"/>
  <c r="AV52" i="3"/>
  <c r="AV51" i="3"/>
  <c r="AV50" i="3"/>
  <c r="AV49" i="3"/>
  <c r="AV48" i="3"/>
  <c r="AV47" i="3"/>
  <c r="AV46" i="3"/>
  <c r="AV45" i="3"/>
  <c r="AV44" i="3"/>
  <c r="AV43" i="3"/>
  <c r="AV42" i="3"/>
  <c r="AV40" i="3"/>
  <c r="AV39" i="3"/>
  <c r="AV38" i="3"/>
  <c r="AV37" i="3"/>
  <c r="AV36" i="3"/>
  <c r="AV35" i="3"/>
  <c r="AV34" i="3"/>
  <c r="AV33" i="3"/>
  <c r="AV32" i="3"/>
  <c r="AV31" i="3"/>
  <c r="AV29" i="3"/>
  <c r="AV28" i="3"/>
  <c r="AV27" i="3"/>
  <c r="AV26" i="3"/>
  <c r="AV25" i="3"/>
  <c r="AV24" i="3"/>
  <c r="AV23" i="3"/>
  <c r="AV22" i="3"/>
  <c r="AV20" i="3"/>
  <c r="AX8" i="3"/>
  <c r="AG8" i="3"/>
  <c r="AI9" i="3"/>
  <c r="AI16" i="3" s="1"/>
  <c r="AT55" i="3"/>
  <c r="AS55" i="3"/>
  <c r="AR55" i="3"/>
  <c r="AQ55" i="3"/>
  <c r="AP55" i="3"/>
  <c r="AO55" i="3"/>
  <c r="AN55" i="3"/>
  <c r="AM55" i="3"/>
  <c r="AL55" i="3"/>
  <c r="AK55" i="3"/>
  <c r="AJ55" i="3"/>
  <c r="AI55" i="3"/>
  <c r="AV15" i="3"/>
  <c r="AV14" i="3"/>
  <c r="AV13" i="3"/>
  <c r="AV12" i="3"/>
  <c r="AV11" i="3"/>
  <c r="AT9" i="3"/>
  <c r="AT16" i="3" s="1"/>
  <c r="AS9" i="3"/>
  <c r="AS16" i="3" s="1"/>
  <c r="AR9" i="3"/>
  <c r="AR16" i="3" s="1"/>
  <c r="AQ9" i="3"/>
  <c r="AQ16" i="3" s="1"/>
  <c r="AP9" i="3"/>
  <c r="AP16" i="3" s="1"/>
  <c r="AO9" i="3"/>
  <c r="AO16" i="3" s="1"/>
  <c r="AN9" i="3"/>
  <c r="AN16" i="3" s="1"/>
  <c r="AM9" i="3"/>
  <c r="AM16" i="3" s="1"/>
  <c r="AL9" i="3"/>
  <c r="AL16" i="3" s="1"/>
  <c r="AK9" i="3"/>
  <c r="AK16" i="3" s="1"/>
  <c r="AJ9" i="3"/>
  <c r="AJ16" i="3" s="1"/>
  <c r="AV7" i="3"/>
  <c r="AV6" i="3"/>
  <c r="AV5" i="3"/>
  <c r="AE31" i="3"/>
  <c r="AX31" i="3" l="1"/>
  <c r="AG31" i="3"/>
  <c r="AP57" i="3"/>
  <c r="AK57" i="3"/>
  <c r="AS57" i="3"/>
  <c r="AL57" i="3"/>
  <c r="AT57" i="3"/>
  <c r="AV9" i="3"/>
  <c r="AV16" i="3" s="1"/>
  <c r="AN57" i="3"/>
  <c r="AV55" i="3"/>
  <c r="AO57" i="3"/>
  <c r="AQ57" i="3"/>
  <c r="AJ57" i="3"/>
  <c r="AR57" i="3"/>
  <c r="AM57" i="3"/>
  <c r="AI57" i="3"/>
  <c r="AA9" i="3"/>
  <c r="AA16" i="3" s="1"/>
  <c r="AC55" i="3"/>
  <c r="AB55" i="3"/>
  <c r="AA55" i="3"/>
  <c r="Z55" i="3"/>
  <c r="Y55" i="3"/>
  <c r="X55" i="3"/>
  <c r="W55" i="3"/>
  <c r="V55" i="3"/>
  <c r="U55" i="3"/>
  <c r="T55" i="3"/>
  <c r="S55" i="3"/>
  <c r="R55" i="3"/>
  <c r="AE54" i="3"/>
  <c r="AG54" i="3" s="1"/>
  <c r="AE53" i="3"/>
  <c r="AG53" i="3" s="1"/>
  <c r="AE52" i="3"/>
  <c r="AG52" i="3" s="1"/>
  <c r="AE51" i="3"/>
  <c r="AE49" i="3"/>
  <c r="AE48" i="3"/>
  <c r="AE47" i="3"/>
  <c r="AE46" i="3"/>
  <c r="AG46" i="3" s="1"/>
  <c r="AE45" i="3"/>
  <c r="AG45" i="3" s="1"/>
  <c r="AE44" i="3"/>
  <c r="AG44" i="3" s="1"/>
  <c r="AE43" i="3"/>
  <c r="AE42" i="3"/>
  <c r="AE40" i="3"/>
  <c r="AE39" i="3"/>
  <c r="AE38" i="3"/>
  <c r="AE37" i="3"/>
  <c r="AG37" i="3" s="1"/>
  <c r="AE36" i="3"/>
  <c r="AG36" i="3" s="1"/>
  <c r="AE35" i="3"/>
  <c r="AG35" i="3" s="1"/>
  <c r="AE34" i="3"/>
  <c r="AE33" i="3"/>
  <c r="AE32" i="3"/>
  <c r="AE29" i="3"/>
  <c r="AE28" i="3"/>
  <c r="AE27" i="3"/>
  <c r="AG27" i="3" s="1"/>
  <c r="AE26" i="3"/>
  <c r="AE25" i="3"/>
  <c r="AE24" i="3"/>
  <c r="AE22" i="3"/>
  <c r="AG20" i="3"/>
  <c r="AE15" i="3"/>
  <c r="AE14" i="3"/>
  <c r="AE13" i="3"/>
  <c r="AE12" i="3"/>
  <c r="AE11" i="3"/>
  <c r="AC9" i="3"/>
  <c r="AC16" i="3" s="1"/>
  <c r="AB9" i="3"/>
  <c r="AB16" i="3" s="1"/>
  <c r="Z9" i="3"/>
  <c r="Z16" i="3" s="1"/>
  <c r="Y9" i="3"/>
  <c r="Y16" i="3" s="1"/>
  <c r="X9" i="3"/>
  <c r="X16" i="3" s="1"/>
  <c r="W9" i="3"/>
  <c r="W16" i="3" s="1"/>
  <c r="V9" i="3"/>
  <c r="V16" i="3" s="1"/>
  <c r="U9" i="3"/>
  <c r="U16" i="3" s="1"/>
  <c r="T9" i="3"/>
  <c r="T16" i="3" s="1"/>
  <c r="S9" i="3"/>
  <c r="S16" i="3" s="1"/>
  <c r="R9" i="3"/>
  <c r="R16" i="3" s="1"/>
  <c r="AE7" i="3"/>
  <c r="AE6" i="3"/>
  <c r="AE5" i="3"/>
  <c r="AX5" i="3" s="1"/>
  <c r="N55" i="3"/>
  <c r="M55" i="3"/>
  <c r="L55" i="3"/>
  <c r="K55" i="3"/>
  <c r="J55" i="3"/>
  <c r="I55" i="3"/>
  <c r="H55" i="3"/>
  <c r="G55" i="3"/>
  <c r="F55" i="3"/>
  <c r="E55" i="3"/>
  <c r="D55" i="3"/>
  <c r="C55" i="3"/>
  <c r="AV57" i="3" l="1"/>
  <c r="AX27" i="3"/>
  <c r="X57" i="3"/>
  <c r="AX45" i="3"/>
  <c r="AX38" i="3"/>
  <c r="AG38" i="3"/>
  <c r="AX20" i="3"/>
  <c r="AX37" i="3"/>
  <c r="AX32" i="3"/>
  <c r="AG32" i="3"/>
  <c r="AX52" i="3"/>
  <c r="AG43" i="3"/>
  <c r="AX43" i="3"/>
  <c r="AX54" i="3"/>
  <c r="AG6" i="3"/>
  <c r="AX6" i="3"/>
  <c r="AG7" i="3"/>
  <c r="AX7" i="3"/>
  <c r="AG13" i="3"/>
  <c r="AX13" i="3"/>
  <c r="AX33" i="3"/>
  <c r="AG33" i="3"/>
  <c r="AX48" i="3"/>
  <c r="AG48" i="3"/>
  <c r="AX46" i="3"/>
  <c r="AG39" i="3"/>
  <c r="AX39" i="3"/>
  <c r="AX40" i="3"/>
  <c r="AG40" i="3"/>
  <c r="AX42" i="3"/>
  <c r="AG42" i="3"/>
  <c r="AX11" i="3"/>
  <c r="AG11" i="3"/>
  <c r="AX53" i="3"/>
  <c r="AG12" i="3"/>
  <c r="AX12" i="3"/>
  <c r="AX47" i="3"/>
  <c r="AG47" i="3"/>
  <c r="AG14" i="3"/>
  <c r="AX14" i="3"/>
  <c r="AX49" i="3"/>
  <c r="AG49" i="3"/>
  <c r="AX44" i="3"/>
  <c r="AX15" i="3"/>
  <c r="AG15" i="3"/>
  <c r="AX50" i="3"/>
  <c r="AG50" i="3"/>
  <c r="AX36" i="3"/>
  <c r="AG51" i="3"/>
  <c r="AX51" i="3"/>
  <c r="AX35" i="3"/>
  <c r="AX24" i="3"/>
  <c r="AG24" i="3"/>
  <c r="AG25" i="3"/>
  <c r="AX25" i="3"/>
  <c r="AX28" i="3"/>
  <c r="AG28" i="3"/>
  <c r="AG26" i="3"/>
  <c r="AX26" i="3"/>
  <c r="AX29" i="3"/>
  <c r="AG29" i="3"/>
  <c r="AX22" i="3"/>
  <c r="AG22" i="3"/>
  <c r="AX23" i="3"/>
  <c r="AG23" i="3"/>
  <c r="AX34" i="3"/>
  <c r="AG34" i="3"/>
  <c r="AB57" i="3"/>
  <c r="S57" i="3"/>
  <c r="R57" i="3"/>
  <c r="AE9" i="3"/>
  <c r="AE16" i="3" s="1"/>
  <c r="Y57" i="3"/>
  <c r="AA57" i="3"/>
  <c r="AC57" i="3"/>
  <c r="W57" i="3"/>
  <c r="Z57" i="3"/>
  <c r="V57" i="3"/>
  <c r="U57" i="3"/>
  <c r="AE55" i="3"/>
  <c r="T57" i="3"/>
  <c r="AG5" i="3"/>
  <c r="N57" i="3"/>
  <c r="F57" i="3"/>
  <c r="G57" i="3"/>
  <c r="H57" i="3"/>
  <c r="E57" i="3"/>
  <c r="K57" i="3"/>
  <c r="J57" i="3"/>
  <c r="I57" i="3"/>
  <c r="L57" i="3"/>
  <c r="M57" i="3"/>
  <c r="D57" i="3"/>
  <c r="C57" i="3"/>
  <c r="P55" i="3"/>
  <c r="AX9" i="3" l="1"/>
  <c r="AX55" i="3"/>
  <c r="AG9" i="3"/>
  <c r="AE57" i="3"/>
  <c r="AG55" i="3"/>
  <c r="P57" i="3"/>
  <c r="P60" i="3" l="1"/>
  <c r="R59" i="3" s="1"/>
  <c r="C60" i="3"/>
  <c r="D59" i="3" s="1"/>
  <c r="D60" i="3" s="1"/>
  <c r="E59" i="3" s="1"/>
  <c r="E60" i="3" s="1"/>
  <c r="F59" i="3" s="1"/>
  <c r="F60" i="3" s="1"/>
  <c r="G59" i="3" s="1"/>
  <c r="G60" i="3" s="1"/>
  <c r="H59" i="3" s="1"/>
  <c r="H60" i="3" s="1"/>
  <c r="I59" i="3" s="1"/>
  <c r="I60" i="3" s="1"/>
  <c r="J59" i="3" s="1"/>
  <c r="J60" i="3" s="1"/>
  <c r="K59" i="3" s="1"/>
  <c r="K60" i="3" s="1"/>
  <c r="L59" i="3" s="1"/>
  <c r="L60" i="3" s="1"/>
  <c r="M59" i="3" l="1"/>
  <c r="M60" i="3" s="1"/>
  <c r="N59" i="3" s="1"/>
  <c r="N60" i="3" s="1"/>
  <c r="AE59" i="3"/>
  <c r="AE60" i="3" s="1"/>
  <c r="R60" i="3"/>
  <c r="S59" i="3" s="1"/>
  <c r="S60" i="3" l="1"/>
  <c r="T59" i="3" s="1"/>
  <c r="T60" i="3" s="1"/>
  <c r="U59" i="3" s="1"/>
  <c r="U60" i="3" s="1"/>
  <c r="V59" i="3" s="1"/>
  <c r="V60" i="3" s="1"/>
  <c r="W59" i="3" s="1"/>
  <c r="W60" i="3" s="1"/>
  <c r="X59" i="3" s="1"/>
  <c r="X60" i="3" s="1"/>
  <c r="Y59" i="3" s="1"/>
  <c r="Y60" i="3" s="1"/>
  <c r="Z59" i="3" s="1"/>
  <c r="Z60" i="3" s="1"/>
  <c r="AA59" i="3" s="1"/>
  <c r="AA60" i="3" s="1"/>
  <c r="AB59" i="3" s="1"/>
  <c r="AB60" i="3" s="1"/>
  <c r="AC59" i="3" s="1"/>
  <c r="AC60" i="3" s="1"/>
  <c r="AI59" i="3" s="1"/>
  <c r="AX16" i="3"/>
  <c r="AX57" i="3" s="1"/>
  <c r="AX60" i="3" s="1"/>
  <c r="AG16" i="3"/>
  <c r="AG57" i="3" s="1"/>
  <c r="AG60" i="3" s="1"/>
  <c r="AV59" i="3" l="1"/>
  <c r="AV60" i="3" s="1"/>
  <c r="AI60" i="3"/>
  <c r="AJ59" i="3" s="1"/>
  <c r="AJ60" i="3" s="1"/>
  <c r="AK59" i="3" s="1"/>
  <c r="AK60" i="3" s="1"/>
  <c r="AL59" i="3" s="1"/>
  <c r="AL60" i="3" s="1"/>
  <c r="AM59" i="3" s="1"/>
  <c r="AM60" i="3" s="1"/>
  <c r="AN59" i="3" s="1"/>
  <c r="AN60" i="3" s="1"/>
  <c r="AO59" i="3" s="1"/>
  <c r="AO60" i="3" s="1"/>
  <c r="AP59" i="3" s="1"/>
  <c r="AP60" i="3" s="1"/>
  <c r="AQ59" i="3" s="1"/>
  <c r="AQ60" i="3" s="1"/>
  <c r="AR59" i="3" s="1"/>
  <c r="AR60" i="3" s="1"/>
  <c r="AS59" i="3" s="1"/>
  <c r="AS60" i="3" s="1"/>
  <c r="AT59" i="3" s="1"/>
  <c r="AT60" i="3" s="1"/>
</calcChain>
</file>

<file path=xl/sharedStrings.xml><?xml version="1.0" encoding="utf-8"?>
<sst xmlns="http://schemas.openxmlformats.org/spreadsheetml/2006/main" count="60" uniqueCount="60">
  <si>
    <t>2025-2027 NMLTA Budget</t>
  </si>
  <si>
    <t>2025 TOTALS</t>
  </si>
  <si>
    <t>2026 TOTALS</t>
  </si>
  <si>
    <t>2025-2026 COMBINED TOTALS</t>
  </si>
  <si>
    <t>2027 TOTALS</t>
  </si>
  <si>
    <t>2025-2027 COMBINED TOTALS</t>
  </si>
  <si>
    <t>DEPOSITS</t>
  </si>
  <si>
    <t>5000 Membership Dues</t>
  </si>
  <si>
    <t xml:space="preserve">     5010 Company Dues</t>
  </si>
  <si>
    <t xml:space="preserve">     5015 Associate Dues</t>
  </si>
  <si>
    <t xml:space="preserve">     5020 Individual Dues</t>
  </si>
  <si>
    <t xml:space="preserve">          SUBTOTAL - Membership Dues:</t>
  </si>
  <si>
    <t>5100 Convention Income</t>
  </si>
  <si>
    <t>5200 Education</t>
  </si>
  <si>
    <t>5305 Website Sponsorships</t>
  </si>
  <si>
    <t>5400 Special Assessment</t>
  </si>
  <si>
    <t>0000 Andy Lujan Memorial Golf</t>
  </si>
  <si>
    <t>TOTAL DEPOSITS</t>
  </si>
  <si>
    <t>PAYMENTS</t>
  </si>
  <si>
    <t>6000 CPA Accounting/Bookkeeping</t>
  </si>
  <si>
    <t>6020 Actuary</t>
  </si>
  <si>
    <t>6040 Bad Debts</t>
  </si>
  <si>
    <t>6060 Economist Consulting</t>
  </si>
  <si>
    <t>6120 Convention Committee Expense</t>
  </si>
  <si>
    <t>6150 Depreciation Expense</t>
  </si>
  <si>
    <t>6151 Leasehold Improvements (Sign)</t>
  </si>
  <si>
    <t>6160 Education Expense</t>
  </si>
  <si>
    <t>6165 Filing Fee</t>
  </si>
  <si>
    <t>6170 Misc / Late Fees</t>
  </si>
  <si>
    <t>6181 Rate Hearing</t>
  </si>
  <si>
    <t>6180 Legal</t>
  </si>
  <si>
    <t>62150 Outside Contract Services</t>
  </si>
  <si>
    <t xml:space="preserve">62160 Management Services </t>
  </si>
  <si>
    <t>62170 Executive Director Services</t>
  </si>
  <si>
    <t>62180 Other Contract Services</t>
  </si>
  <si>
    <t>6220 License &amp; Permits</t>
  </si>
  <si>
    <t>6240 Lobbyist</t>
  </si>
  <si>
    <t>6260 Convention</t>
  </si>
  <si>
    <t>6266 Meetings</t>
  </si>
  <si>
    <t>6280 Supplies &amp; Equipment</t>
  </si>
  <si>
    <t>6286 Software</t>
  </si>
  <si>
    <t>6295 Credit Card Fees</t>
  </si>
  <si>
    <t>6300 Insurance</t>
  </si>
  <si>
    <t>6350 Officers &amp; Directors</t>
  </si>
  <si>
    <t>6360 Postage</t>
  </si>
  <si>
    <t>6380 Printing</t>
  </si>
  <si>
    <t>6400 Taxes</t>
  </si>
  <si>
    <t>6480 Misc - Raffle-Printing/Mailing</t>
  </si>
  <si>
    <t>6500 Telephone/Conference</t>
  </si>
  <si>
    <t>6520 Website/Mgmt System Expense</t>
  </si>
  <si>
    <t>6521 Grassroots (VoterVoice)</t>
  </si>
  <si>
    <t>6560 Andy Lujan Memorial Golf</t>
  </si>
  <si>
    <t>65100 Micellaneous</t>
  </si>
  <si>
    <t>66010 Bank Service Charge / Chili &amp; PAC</t>
  </si>
  <si>
    <t>TOTAL PAYMENTS</t>
  </si>
  <si>
    <r>
      <t>PROFIT/</t>
    </r>
    <r>
      <rPr>
        <b/>
        <sz val="12"/>
        <color rgb="FFFF0000"/>
        <rFont val="Calibri"/>
        <family val="2"/>
        <scheme val="minor"/>
      </rPr>
      <t>(LOSS)</t>
    </r>
  </si>
  <si>
    <t>BEGINNING Operating Account Balance</t>
  </si>
  <si>
    <t>ENDING Operating Account Balance</t>
  </si>
  <si>
    <t xml:space="preserve">     5005 Underwriter/Affiliate Dues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</si>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</sst>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-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i/>
      <u/>
      <sz val="11"/>
      <color indexed="8"/>
      <name val="Arial"/>
      <family val="2"/>
    </font>
    <font>
      <b/>
      <sz val="11"/>
      <color rgb="FFFFFF00"/>
      <name val="Arial"/>
      <family val="2"/>
    </font>
    <font>
      <b/>
      <sz val="14"/>
      <color theme="3"/>
      <name val="Calibri"/>
      <family val="2"/>
      <scheme val="minor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4"/>
      <color rgb="FFFFFF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2"/>
      <color rgb="FFFFFF00"/>
      <name val="Arial"/>
      <family val="2"/>
    </font>
    <font>
      <b/>
      <i/>
      <u/>
      <sz val="11"/>
      <name val="Arial"/>
      <family val="2"/>
    </font>
    <font>
      <b/>
      <sz val="11"/>
      <color rgb="FFFFFF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48"/>
      <color rgb="FF00206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3" applyNumberFormat="0" applyFill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9" fontId="6" fillId="0" borderId="0" applyFont="0" applyFill="0" applyBorder="0" applyAlignment="0" applyProtection="0"/>
  </cellStyleXfs>
  <cellXfs count="78">
    <xf numFmtId="0" fontId="0" fillId="0" borderId="0" xfId="0"/>
    <xf numFmtId="0" fontId="7" fillId="7" borderId="5" xfId="0" applyFont="1" applyFill="1" applyBorder="1" applyAlignment="1">
      <alignment horizontal="center" vertical="center" wrapText="1"/>
    </xf>
    <xf numFmtId="44" fontId="8" fillId="0" borderId="0" xfId="1" applyFont="1" applyFill="1" applyBorder="1" applyAlignment="1">
      <alignment horizontal="center" vertical="center" wrapText="1"/>
    </xf>
    <xf numFmtId="0" fontId="9" fillId="7" borderId="5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49" fontId="10" fillId="0" borderId="3" xfId="2" applyNumberFormat="1" applyFont="1" applyAlignment="1">
      <alignment horizontal="center" vertical="center"/>
    </xf>
    <xf numFmtId="44" fontId="8" fillId="0" borderId="0" xfId="1" applyFont="1" applyFill="1" applyBorder="1" applyAlignment="1">
      <alignment horizontal="right"/>
    </xf>
    <xf numFmtId="44" fontId="8" fillId="0" borderId="0" xfId="1" applyFont="1" applyAlignment="1">
      <alignment horizontal="right"/>
    </xf>
    <xf numFmtId="0" fontId="11" fillId="0" borderId="0" xfId="0" applyFont="1"/>
    <xf numFmtId="49" fontId="12" fillId="0" borderId="0" xfId="0" applyNumberFormat="1" applyFont="1"/>
    <xf numFmtId="44" fontId="7" fillId="0" borderId="0" xfId="1" applyFont="1" applyFill="1" applyBorder="1"/>
    <xf numFmtId="44" fontId="7" fillId="0" borderId="0" xfId="1" applyFont="1" applyFill="1"/>
    <xf numFmtId="49" fontId="7" fillId="0" borderId="0" xfId="0" applyNumberFormat="1" applyFont="1"/>
    <xf numFmtId="39" fontId="11" fillId="0" borderId="0" xfId="1" applyNumberFormat="1" applyFont="1" applyFill="1"/>
    <xf numFmtId="39" fontId="11" fillId="0" borderId="0" xfId="1" applyNumberFormat="1" applyFont="1" applyFill="1" applyBorder="1"/>
    <xf numFmtId="49" fontId="7" fillId="0" borderId="1" xfId="0" applyNumberFormat="1" applyFont="1" applyBorder="1"/>
    <xf numFmtId="39" fontId="11" fillId="0" borderId="1" xfId="1" applyNumberFormat="1" applyFont="1" applyFill="1" applyBorder="1"/>
    <xf numFmtId="39" fontId="11" fillId="0" borderId="0" xfId="1" applyNumberFormat="1" applyFont="1"/>
    <xf numFmtId="39" fontId="11" fillId="0" borderId="0" xfId="0" applyNumberFormat="1" applyFont="1"/>
    <xf numFmtId="49" fontId="12" fillId="2" borderId="0" xfId="0" applyNumberFormat="1" applyFont="1" applyFill="1"/>
    <xf numFmtId="39" fontId="11" fillId="0" borderId="1" xfId="0" applyNumberFormat="1" applyFont="1" applyBorder="1"/>
    <xf numFmtId="49" fontId="13" fillId="7" borderId="4" xfId="3" applyNumberFormat="1" applyFont="1" applyFill="1" applyBorder="1"/>
    <xf numFmtId="44" fontId="4" fillId="0" borderId="0" xfId="3" applyNumberFormat="1" applyFont="1" applyFill="1" applyBorder="1"/>
    <xf numFmtId="44" fontId="14" fillId="7" borderId="5" xfId="3" applyNumberFormat="1" applyFont="1" applyFill="1" applyBorder="1" applyAlignment="1">
      <alignment horizontal="right" vertical="center"/>
    </xf>
    <xf numFmtId="44" fontId="14" fillId="0" borderId="0" xfId="3" applyNumberFormat="1" applyFont="1" applyFill="1" applyBorder="1" applyAlignment="1">
      <alignment horizontal="right" vertical="center"/>
    </xf>
    <xf numFmtId="44" fontId="15" fillId="7" borderId="1" xfId="1" applyFont="1" applyFill="1" applyBorder="1" applyAlignment="1">
      <alignment horizontal="right" vertical="center"/>
    </xf>
    <xf numFmtId="49" fontId="10" fillId="0" borderId="8" xfId="2" applyNumberFormat="1" applyFont="1" applyFill="1" applyBorder="1" applyAlignment="1">
      <alignment horizontal="center" vertical="center"/>
    </xf>
    <xf numFmtId="44" fontId="16" fillId="0" borderId="0" xfId="1" applyFont="1" applyFill="1" applyBorder="1" applyAlignment="1">
      <alignment horizontal="right"/>
    </xf>
    <xf numFmtId="44" fontId="16" fillId="0" borderId="0" xfId="1" applyFont="1" applyFill="1" applyAlignment="1">
      <alignment horizontal="right"/>
    </xf>
    <xf numFmtId="49" fontId="12" fillId="2" borderId="9" xfId="0" applyNumberFormat="1" applyFont="1" applyFill="1" applyBorder="1"/>
    <xf numFmtId="4" fontId="11" fillId="0" borderId="0" xfId="1" applyNumberFormat="1" applyFont="1" applyFill="1" applyBorder="1"/>
    <xf numFmtId="4" fontId="11" fillId="0" borderId="0" xfId="1" applyNumberFormat="1" applyFont="1" applyFill="1"/>
    <xf numFmtId="4" fontId="11" fillId="0" borderId="0" xfId="1" applyNumberFormat="1" applyFont="1"/>
    <xf numFmtId="4" fontId="11" fillId="0" borderId="0" xfId="1" applyNumberFormat="1" applyFont="1" applyFill="1" applyBorder="1" applyAlignment="1">
      <alignment horizontal="right" vertical="center"/>
    </xf>
    <xf numFmtId="4" fontId="11" fillId="0" borderId="0" xfId="0" applyNumberFormat="1" applyFont="1"/>
    <xf numFmtId="44" fontId="11" fillId="0" borderId="0" xfId="1" applyFont="1" applyFill="1" applyBorder="1"/>
    <xf numFmtId="9" fontId="12" fillId="2" borderId="0" xfId="5" applyFont="1" applyFill="1"/>
    <xf numFmtId="9" fontId="7" fillId="0" borderId="0" xfId="5" applyFont="1" applyFill="1" applyBorder="1"/>
    <xf numFmtId="4" fontId="11" fillId="0" borderId="0" xfId="5" applyNumberFormat="1" applyFont="1" applyFill="1"/>
    <xf numFmtId="44" fontId="17" fillId="0" borderId="0" xfId="3" applyNumberFormat="1" applyFont="1" applyFill="1" applyBorder="1"/>
    <xf numFmtId="44" fontId="15" fillId="7" borderId="5" xfId="1" applyFont="1" applyFill="1" applyBorder="1" applyAlignment="1">
      <alignment horizontal="right" vertical="center"/>
    </xf>
    <xf numFmtId="44" fontId="12" fillId="0" borderId="0" xfId="1" applyFont="1" applyFill="1" applyBorder="1"/>
    <xf numFmtId="44" fontId="12" fillId="0" borderId="0" xfId="1" applyFont="1" applyBorder="1"/>
    <xf numFmtId="49" fontId="18" fillId="5" borderId="6" xfId="4" applyNumberFormat="1" applyFont="1" applyFill="1" applyBorder="1" applyAlignment="1">
      <alignment vertical="center"/>
    </xf>
    <xf numFmtId="44" fontId="20" fillId="0" borderId="0" xfId="4" applyNumberFormat="1" applyFont="1" applyFill="1" applyBorder="1" applyAlignment="1">
      <alignment vertical="center"/>
    </xf>
    <xf numFmtId="44" fontId="19" fillId="5" borderId="2" xfId="4" applyNumberFormat="1" applyFont="1" applyFill="1" applyBorder="1" applyAlignment="1">
      <alignment vertical="center"/>
    </xf>
    <xf numFmtId="44" fontId="19" fillId="5" borderId="2" xfId="0" applyNumberFormat="1" applyFont="1" applyFill="1" applyBorder="1"/>
    <xf numFmtId="44" fontId="20" fillId="0" borderId="0" xfId="0" applyNumberFormat="1" applyFont="1"/>
    <xf numFmtId="44" fontId="11" fillId="0" borderId="0" xfId="1" applyFont="1"/>
    <xf numFmtId="0" fontId="11" fillId="0" borderId="7" xfId="0" applyFont="1" applyBorder="1"/>
    <xf numFmtId="44" fontId="11" fillId="0" borderId="0" xfId="0" applyNumberFormat="1" applyFont="1"/>
    <xf numFmtId="44" fontId="21" fillId="5" borderId="2" xfId="4" applyNumberFormat="1" applyFont="1" applyFill="1" applyBorder="1" applyAlignment="1">
      <alignment vertical="center"/>
    </xf>
    <xf numFmtId="44" fontId="14" fillId="6" borderId="2" xfId="1" applyFont="1" applyFill="1" applyBorder="1"/>
    <xf numFmtId="164" fontId="9" fillId="7" borderId="5" xfId="1" applyNumberFormat="1" applyFont="1" applyFill="1" applyBorder="1" applyAlignment="1">
      <alignment horizontal="center" vertical="center" wrapText="1"/>
    </xf>
    <xf numFmtId="44" fontId="21" fillId="5" borderId="2" xfId="0" applyNumberFormat="1" applyFont="1" applyFill="1" applyBorder="1"/>
    <xf numFmtId="44" fontId="23" fillId="0" borderId="7" xfId="1" applyFont="1" applyFill="1" applyBorder="1"/>
    <xf numFmtId="0" fontId="24" fillId="0" borderId="0" xfId="0" applyFont="1"/>
    <xf numFmtId="44" fontId="19" fillId="0" borderId="7" xfId="0" applyNumberFormat="1" applyFont="1" applyBorder="1"/>
    <xf numFmtId="44" fontId="19" fillId="5" borderId="2" xfId="1" applyFont="1" applyFill="1" applyBorder="1"/>
    <xf numFmtId="44" fontId="7" fillId="8" borderId="0" xfId="1" applyFont="1" applyFill="1" applyBorder="1"/>
    <xf numFmtId="4" fontId="11" fillId="8" borderId="0" xfId="1" applyNumberFormat="1" applyFont="1" applyFill="1" applyBorder="1"/>
    <xf numFmtId="39" fontId="11" fillId="8" borderId="0" xfId="1" applyNumberFormat="1" applyFont="1" applyFill="1"/>
    <xf numFmtId="0" fontId="0" fillId="8" borderId="0" xfId="0" applyFill="1"/>
    <xf numFmtId="49" fontId="12" fillId="8" borderId="0" xfId="0" applyNumberFormat="1" applyFont="1" applyFill="1"/>
    <xf numFmtId="4" fontId="11" fillId="8" borderId="0" xfId="1" applyNumberFormat="1" applyFont="1" applyFill="1"/>
    <xf numFmtId="4" fontId="11" fillId="8" borderId="0" xfId="1" applyNumberFormat="1" applyFont="1" applyFill="1" applyBorder="1" applyAlignment="1">
      <alignment horizontal="right" vertical="center"/>
    </xf>
    <xf numFmtId="49" fontId="12" fillId="9" borderId="0" xfId="0" applyNumberFormat="1" applyFont="1" applyFill="1"/>
    <xf numFmtId="44" fontId="7" fillId="9" borderId="0" xfId="1" applyFont="1" applyFill="1" applyBorder="1"/>
    <xf numFmtId="4" fontId="11" fillId="9" borderId="0" xfId="1" applyNumberFormat="1" applyFont="1" applyFill="1"/>
    <xf numFmtId="4" fontId="11" fillId="9" borderId="0" xfId="1" applyNumberFormat="1" applyFont="1" applyFill="1" applyBorder="1"/>
    <xf numFmtId="39" fontId="11" fillId="9" borderId="0" xfId="1" applyNumberFormat="1" applyFont="1" applyFill="1"/>
    <xf numFmtId="0" fontId="0" fillId="9" borderId="0" xfId="0" applyFill="1"/>
    <xf numFmtId="44" fontId="7" fillId="2" borderId="0" xfId="1" applyFont="1" applyFill="1" applyBorder="1"/>
    <xf numFmtId="4" fontId="11" fillId="2" borderId="0" xfId="1" applyNumberFormat="1" applyFont="1" applyFill="1" applyBorder="1"/>
    <xf numFmtId="39" fontId="11" fillId="2" borderId="0" xfId="1" applyNumberFormat="1" applyFont="1" applyFill="1"/>
    <xf numFmtId="0" fontId="0" fillId="2" borderId="0" xfId="0" applyFill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6">
    <cellStyle name="Accent5" xfId="3" builtinId="45"/>
    <cellStyle name="Accent6" xfId="4" builtinId="49"/>
    <cellStyle name="Currency" xfId="1" builtinId="4"/>
    <cellStyle name="Heading 1" xfId="2" builtinId="16"/>
    <cellStyle name="Normal" xfId="0" builtinId="0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61"/>
  <sheetViews>
    <sheetView tabSelected="1"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45" sqref="E45"/>
    </sheetView>
  </sheetViews>
  <sheetFormatPr defaultRowHeight="12.75" x14ac:dyDescent="0.2"/>
  <cols>
    <col min="1" max="1" width="46.7109375" customWidth="1"/>
    <col min="2" max="2" width="2.7109375" customWidth="1"/>
    <col min="3" max="14" width="15.7109375" customWidth="1"/>
    <col min="15" max="15" width="2.7109375" customWidth="1"/>
    <col min="16" max="16" width="15.7109375" customWidth="1"/>
    <col min="17" max="17" width="4.7109375" customWidth="1"/>
    <col min="18" max="29" width="15.7109375" customWidth="1"/>
    <col min="30" max="30" width="2.7109375" customWidth="1"/>
    <col min="31" max="31" width="15.7109375" customWidth="1"/>
    <col min="32" max="32" width="4.7109375" customWidth="1"/>
    <col min="33" max="33" width="20.7109375" customWidth="1"/>
    <col min="34" max="34" width="4.7109375" customWidth="1"/>
    <col min="35" max="46" width="15.7109375" customWidth="1"/>
    <col min="47" max="47" width="2.7109375" customWidth="1"/>
    <col min="48" max="48" width="15.7109375" customWidth="1"/>
    <col min="49" max="49" width="4.7109375" customWidth="1"/>
    <col min="50" max="50" width="20.7109375" customWidth="1"/>
  </cols>
  <sheetData>
    <row r="1" spans="1:50" ht="60.75" thickBot="1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</row>
    <row r="2" spans="1:50" ht="45.75" thickBot="1" x14ac:dyDescent="0.25">
      <c r="A2" s="1"/>
      <c r="B2" s="2"/>
      <c r="C2" s="53">
        <v>45658</v>
      </c>
      <c r="D2" s="53">
        <v>45689</v>
      </c>
      <c r="E2" s="53">
        <v>45717</v>
      </c>
      <c r="F2" s="53">
        <v>45748</v>
      </c>
      <c r="G2" s="53">
        <v>45778</v>
      </c>
      <c r="H2" s="53">
        <v>45809</v>
      </c>
      <c r="I2" s="53">
        <v>45839</v>
      </c>
      <c r="J2" s="53">
        <v>45870</v>
      </c>
      <c r="K2" s="53">
        <v>45901</v>
      </c>
      <c r="L2" s="53">
        <v>45931</v>
      </c>
      <c r="M2" s="53">
        <v>45962</v>
      </c>
      <c r="N2" s="53">
        <v>45992</v>
      </c>
      <c r="O2" s="4"/>
      <c r="P2" s="3" t="s">
        <v>1</v>
      </c>
      <c r="R2" s="53">
        <v>46023</v>
      </c>
      <c r="S2" s="53">
        <v>46054</v>
      </c>
      <c r="T2" s="53">
        <v>46082</v>
      </c>
      <c r="U2" s="53">
        <v>46113</v>
      </c>
      <c r="V2" s="53">
        <v>46143</v>
      </c>
      <c r="W2" s="53">
        <v>46174</v>
      </c>
      <c r="X2" s="53">
        <v>46204</v>
      </c>
      <c r="Y2" s="53">
        <v>46235</v>
      </c>
      <c r="Z2" s="53">
        <v>46266</v>
      </c>
      <c r="AA2" s="53">
        <v>46296</v>
      </c>
      <c r="AB2" s="53">
        <v>46327</v>
      </c>
      <c r="AC2" s="53">
        <v>46357</v>
      </c>
      <c r="AD2" s="4"/>
      <c r="AE2" s="3" t="s">
        <v>2</v>
      </c>
      <c r="AG2" s="3" t="s">
        <v>3</v>
      </c>
      <c r="AI2" s="53">
        <v>46388</v>
      </c>
      <c r="AJ2" s="53">
        <v>46419</v>
      </c>
      <c r="AK2" s="53">
        <v>46447</v>
      </c>
      <c r="AL2" s="53">
        <v>46478</v>
      </c>
      <c r="AM2" s="53">
        <v>46508</v>
      </c>
      <c r="AN2" s="53">
        <v>46539</v>
      </c>
      <c r="AO2" s="53">
        <v>46569</v>
      </c>
      <c r="AP2" s="53">
        <v>46600</v>
      </c>
      <c r="AQ2" s="53">
        <v>46631</v>
      </c>
      <c r="AR2" s="53">
        <v>46661</v>
      </c>
      <c r="AS2" s="53">
        <v>46692</v>
      </c>
      <c r="AT2" s="53">
        <v>46722</v>
      </c>
      <c r="AU2" s="4"/>
      <c r="AV2" s="3" t="s">
        <v>4</v>
      </c>
      <c r="AX2" s="3" t="s">
        <v>5</v>
      </c>
    </row>
    <row r="3" spans="1:50" ht="19.5" thickBot="1" x14ac:dyDescent="0.25">
      <c r="A3" s="5" t="s">
        <v>6</v>
      </c>
      <c r="B3" s="6"/>
      <c r="C3" s="7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7"/>
      <c r="S3" s="7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G3" s="8"/>
      <c r="AI3" s="7"/>
      <c r="AJ3" s="7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X3" s="8"/>
    </row>
    <row r="4" spans="1:50" ht="15.75" thickTop="1" x14ac:dyDescent="0.25">
      <c r="A4" s="9" t="s">
        <v>7</v>
      </c>
      <c r="B4" s="10"/>
      <c r="C4" s="11"/>
      <c r="D4" s="11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11"/>
      <c r="S4" s="11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G4" s="8"/>
      <c r="AI4" s="11"/>
      <c r="AJ4" s="11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X4" s="8"/>
    </row>
    <row r="5" spans="1:50" ht="15" x14ac:dyDescent="0.25">
      <c r="A5" s="12" t="s">
        <v>58</v>
      </c>
      <c r="B5" s="10"/>
      <c r="C5" s="13">
        <v>38225</v>
      </c>
      <c r="D5" s="13">
        <v>8700</v>
      </c>
      <c r="E5" s="13">
        <v>12975</v>
      </c>
      <c r="F5" s="14"/>
      <c r="G5" s="14"/>
      <c r="H5" s="14"/>
      <c r="I5" s="14"/>
      <c r="J5" s="14"/>
      <c r="K5" s="14"/>
      <c r="L5" s="14"/>
      <c r="M5" s="14"/>
      <c r="N5" s="13"/>
      <c r="O5" s="14"/>
      <c r="P5" s="13">
        <f>SUM(C5:N5)</f>
        <v>59900</v>
      </c>
      <c r="R5" s="13">
        <v>41760</v>
      </c>
      <c r="S5" s="13"/>
      <c r="T5" s="13"/>
      <c r="U5" s="14"/>
      <c r="V5" s="14"/>
      <c r="W5" s="14"/>
      <c r="X5" s="14"/>
      <c r="Y5" s="14"/>
      <c r="Z5" s="14"/>
      <c r="AA5" s="14"/>
      <c r="AB5" s="14"/>
      <c r="AC5" s="13"/>
      <c r="AD5" s="14"/>
      <c r="AE5" s="13">
        <f>SUM(R5:AC5)</f>
        <v>41760</v>
      </c>
      <c r="AG5" s="13">
        <f>+P5+AE5</f>
        <v>101660</v>
      </c>
      <c r="AI5" s="13">
        <v>41760</v>
      </c>
      <c r="AJ5" s="13"/>
      <c r="AK5" s="13"/>
      <c r="AL5" s="14"/>
      <c r="AM5" s="14"/>
      <c r="AN5" s="14"/>
      <c r="AO5" s="14"/>
      <c r="AP5" s="14"/>
      <c r="AQ5" s="14"/>
      <c r="AR5" s="14"/>
      <c r="AS5" s="14"/>
      <c r="AT5" s="13"/>
      <c r="AU5" s="14"/>
      <c r="AV5" s="13">
        <f>SUM(AI5:AT5)</f>
        <v>41760</v>
      </c>
      <c r="AX5" s="13">
        <f>+P5+AE5+AV5</f>
        <v>143420</v>
      </c>
    </row>
    <row r="6" spans="1:50" ht="15" x14ac:dyDescent="0.25">
      <c r="A6" s="12" t="s">
        <v>8</v>
      </c>
      <c r="B6" s="10"/>
      <c r="C6" s="13">
        <v>27200</v>
      </c>
      <c r="D6" s="13">
        <v>6550</v>
      </c>
      <c r="E6" s="13">
        <v>26650</v>
      </c>
      <c r="F6" s="14"/>
      <c r="G6" s="14"/>
      <c r="H6" s="14"/>
      <c r="I6" s="14"/>
      <c r="J6" s="14"/>
      <c r="K6" s="14"/>
      <c r="L6" s="14"/>
      <c r="M6" s="14"/>
      <c r="N6" s="13"/>
      <c r="O6" s="14"/>
      <c r="P6" s="13">
        <f>SUM(C6:N6)</f>
        <v>60400</v>
      </c>
      <c r="R6" s="13">
        <v>101680</v>
      </c>
      <c r="S6" s="13"/>
      <c r="T6" s="13"/>
      <c r="U6" s="14"/>
      <c r="V6" s="14"/>
      <c r="W6" s="14"/>
      <c r="X6" s="14"/>
      <c r="Y6" s="14"/>
      <c r="Z6" s="14"/>
      <c r="AA6" s="14"/>
      <c r="AB6" s="14"/>
      <c r="AC6" s="13"/>
      <c r="AD6" s="14"/>
      <c r="AE6" s="13">
        <f>SUM(R6:AC6)</f>
        <v>101680</v>
      </c>
      <c r="AG6" s="13">
        <f>+P6+AE6</f>
        <v>162080</v>
      </c>
      <c r="AI6" s="13">
        <v>101680</v>
      </c>
      <c r="AJ6" s="13"/>
      <c r="AK6" s="13"/>
      <c r="AL6" s="14"/>
      <c r="AM6" s="14"/>
      <c r="AN6" s="14"/>
      <c r="AO6" s="14"/>
      <c r="AP6" s="14"/>
      <c r="AQ6" s="14"/>
      <c r="AR6" s="14"/>
      <c r="AS6" s="14"/>
      <c r="AT6" s="13"/>
      <c r="AU6" s="14"/>
      <c r="AV6" s="13">
        <f>SUM(AI6:AT6)</f>
        <v>101680</v>
      </c>
      <c r="AX6" s="13">
        <f>+P6+AE6+AV6</f>
        <v>263760</v>
      </c>
    </row>
    <row r="7" spans="1:50" ht="15" x14ac:dyDescent="0.25">
      <c r="A7" s="12" t="s">
        <v>9</v>
      </c>
      <c r="B7" s="10"/>
      <c r="C7" s="14">
        <v>1200</v>
      </c>
      <c r="D7" s="14">
        <v>300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3">
        <f>SUM(C7:N7)</f>
        <v>1500</v>
      </c>
      <c r="R7" s="14">
        <v>1500</v>
      </c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3">
        <f>SUM(R7:AC7)</f>
        <v>1500</v>
      </c>
      <c r="AG7" s="13">
        <f>+P7+AE7</f>
        <v>3000</v>
      </c>
      <c r="AI7" s="14">
        <v>1500</v>
      </c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3">
        <f>SUM(AI7:AT7)</f>
        <v>1500</v>
      </c>
      <c r="AX7" s="13">
        <f>+P7+AE7+AV7</f>
        <v>4500</v>
      </c>
    </row>
    <row r="8" spans="1:50" ht="15.75" thickBot="1" x14ac:dyDescent="0.3">
      <c r="A8" s="15" t="s">
        <v>10</v>
      </c>
      <c r="B8" s="1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4"/>
      <c r="P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4"/>
      <c r="AE8" s="16"/>
      <c r="AG8" s="16">
        <f>+P8+AE8</f>
        <v>0</v>
      </c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4"/>
      <c r="AV8" s="16"/>
      <c r="AX8" s="16">
        <f>+P8+AE8+AV8</f>
        <v>0</v>
      </c>
    </row>
    <row r="9" spans="1:50" ht="15" x14ac:dyDescent="0.25">
      <c r="A9" s="9" t="s">
        <v>11</v>
      </c>
      <c r="B9" s="10"/>
      <c r="C9" s="13">
        <f t="shared" ref="C9:N9" si="0">SUM(C5:C8)</f>
        <v>66625</v>
      </c>
      <c r="D9" s="13">
        <f t="shared" si="0"/>
        <v>15550</v>
      </c>
      <c r="E9" s="13">
        <f t="shared" si="0"/>
        <v>39625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/>
      <c r="P9" s="13">
        <f>SUM(P5:P8)</f>
        <v>121800</v>
      </c>
      <c r="R9" s="13">
        <f t="shared" ref="R9:AC9" si="1">SUM(R5:R8)</f>
        <v>144940</v>
      </c>
      <c r="S9" s="13">
        <f t="shared" si="1"/>
        <v>0</v>
      </c>
      <c r="T9" s="13">
        <f t="shared" si="1"/>
        <v>0</v>
      </c>
      <c r="U9" s="14">
        <f t="shared" si="1"/>
        <v>0</v>
      </c>
      <c r="V9" s="14">
        <f t="shared" si="1"/>
        <v>0</v>
      </c>
      <c r="W9" s="14">
        <f t="shared" si="1"/>
        <v>0</v>
      </c>
      <c r="X9" s="14">
        <f t="shared" si="1"/>
        <v>0</v>
      </c>
      <c r="Y9" s="14">
        <f t="shared" si="1"/>
        <v>0</v>
      </c>
      <c r="Z9" s="14">
        <f t="shared" si="1"/>
        <v>0</v>
      </c>
      <c r="AA9" s="14">
        <f t="shared" si="1"/>
        <v>0</v>
      </c>
      <c r="AB9" s="14">
        <f t="shared" si="1"/>
        <v>0</v>
      </c>
      <c r="AC9" s="14">
        <f t="shared" si="1"/>
        <v>0</v>
      </c>
      <c r="AD9" s="14"/>
      <c r="AE9" s="13">
        <f>SUM(AE5:AE8)</f>
        <v>144940</v>
      </c>
      <c r="AG9" s="13">
        <f>SUM(AG5:AG8)</f>
        <v>266740</v>
      </c>
      <c r="AI9" s="13">
        <f t="shared" ref="AI9:AT9" si="2">SUM(AI5:AI8)</f>
        <v>144940</v>
      </c>
      <c r="AJ9" s="13">
        <f t="shared" si="2"/>
        <v>0</v>
      </c>
      <c r="AK9" s="13">
        <f t="shared" si="2"/>
        <v>0</v>
      </c>
      <c r="AL9" s="14">
        <f t="shared" si="2"/>
        <v>0</v>
      </c>
      <c r="AM9" s="14">
        <f t="shared" si="2"/>
        <v>0</v>
      </c>
      <c r="AN9" s="14">
        <f t="shared" si="2"/>
        <v>0</v>
      </c>
      <c r="AO9" s="14">
        <f t="shared" si="2"/>
        <v>0</v>
      </c>
      <c r="AP9" s="14">
        <f t="shared" si="2"/>
        <v>0</v>
      </c>
      <c r="AQ9" s="14">
        <f t="shared" si="2"/>
        <v>0</v>
      </c>
      <c r="AR9" s="14">
        <f t="shared" si="2"/>
        <v>0</v>
      </c>
      <c r="AS9" s="14">
        <f t="shared" si="2"/>
        <v>0</v>
      </c>
      <c r="AT9" s="14">
        <f t="shared" si="2"/>
        <v>0</v>
      </c>
      <c r="AU9" s="14"/>
      <c r="AV9" s="13">
        <f>SUM(AV5:AV8)</f>
        <v>144940</v>
      </c>
      <c r="AX9" s="13">
        <f>SUM(AX5:AX8)</f>
        <v>411680</v>
      </c>
    </row>
    <row r="10" spans="1:50" ht="15" x14ac:dyDescent="0.25">
      <c r="A10" s="9"/>
      <c r="B10" s="10"/>
      <c r="C10" s="13"/>
      <c r="D10" s="13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3"/>
      <c r="R10" s="13"/>
      <c r="S10" s="13"/>
      <c r="T10" s="13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3"/>
      <c r="AG10" s="13"/>
      <c r="AI10" s="13"/>
      <c r="AJ10" s="13"/>
      <c r="AK10" s="13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3"/>
      <c r="AX10" s="13"/>
    </row>
    <row r="11" spans="1:50" ht="15" x14ac:dyDescent="0.25">
      <c r="A11" s="9" t="s">
        <v>12</v>
      </c>
      <c r="B11" s="10"/>
      <c r="C11" s="17"/>
      <c r="D11" s="17">
        <v>2545</v>
      </c>
      <c r="E11" s="13">
        <v>31755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3">
        <f>SUM(C11:N11)</f>
        <v>34300</v>
      </c>
      <c r="R11" s="17"/>
      <c r="S11" s="17"/>
      <c r="T11" s="13"/>
      <c r="U11" s="14"/>
      <c r="V11" s="14">
        <v>54000</v>
      </c>
      <c r="W11" s="14"/>
      <c r="X11" s="14"/>
      <c r="Y11" s="14"/>
      <c r="Z11" s="14"/>
      <c r="AA11" s="14"/>
      <c r="AB11" s="14"/>
      <c r="AC11" s="14"/>
      <c r="AD11" s="14"/>
      <c r="AE11" s="13">
        <f>SUM(R11:AC11)</f>
        <v>54000</v>
      </c>
      <c r="AG11" s="13">
        <f>+P11+AE11</f>
        <v>88300</v>
      </c>
      <c r="AI11" s="17"/>
      <c r="AJ11" s="17"/>
      <c r="AK11" s="13"/>
      <c r="AL11" s="14"/>
      <c r="AM11" s="14">
        <v>54000</v>
      </c>
      <c r="AN11" s="14"/>
      <c r="AO11" s="14"/>
      <c r="AP11" s="14"/>
      <c r="AQ11" s="14"/>
      <c r="AR11" s="14"/>
      <c r="AS11" s="14"/>
      <c r="AT11" s="14"/>
      <c r="AU11" s="14"/>
      <c r="AV11" s="13">
        <f>SUM(AI11:AT11)</f>
        <v>54000</v>
      </c>
      <c r="AX11" s="13">
        <f>+P11+AE11+AV11</f>
        <v>142300</v>
      </c>
    </row>
    <row r="12" spans="1:50" ht="15" x14ac:dyDescent="0.25">
      <c r="A12" s="9" t="s">
        <v>13</v>
      </c>
      <c r="B12" s="10"/>
      <c r="C12" s="13">
        <v>530</v>
      </c>
      <c r="D12" s="13">
        <v>440</v>
      </c>
      <c r="E12" s="13">
        <v>355</v>
      </c>
      <c r="F12" s="14">
        <v>250</v>
      </c>
      <c r="G12" s="14">
        <v>250</v>
      </c>
      <c r="H12" s="14">
        <v>250</v>
      </c>
      <c r="I12" s="14">
        <v>250</v>
      </c>
      <c r="J12" s="14">
        <v>250</v>
      </c>
      <c r="K12" s="14">
        <v>250</v>
      </c>
      <c r="L12" s="14">
        <v>5000</v>
      </c>
      <c r="M12" s="14">
        <v>250</v>
      </c>
      <c r="N12" s="14">
        <v>250</v>
      </c>
      <c r="O12" s="14"/>
      <c r="P12" s="13">
        <f>SUM(C12:N12)</f>
        <v>8325</v>
      </c>
      <c r="R12" s="13">
        <v>250</v>
      </c>
      <c r="S12" s="13">
        <v>250</v>
      </c>
      <c r="T12" s="13">
        <v>250</v>
      </c>
      <c r="U12" s="14">
        <v>250</v>
      </c>
      <c r="V12" s="14">
        <v>250</v>
      </c>
      <c r="W12" s="14">
        <v>250</v>
      </c>
      <c r="X12" s="14">
        <v>250</v>
      </c>
      <c r="Y12" s="14">
        <v>250</v>
      </c>
      <c r="Z12" s="14">
        <v>250</v>
      </c>
      <c r="AA12" s="14">
        <v>5000</v>
      </c>
      <c r="AB12" s="14">
        <v>250</v>
      </c>
      <c r="AC12" s="14">
        <v>250</v>
      </c>
      <c r="AD12" s="14"/>
      <c r="AE12" s="13">
        <f>SUM(R12:AC12)</f>
        <v>7750</v>
      </c>
      <c r="AG12" s="13">
        <f>+P12+AE12</f>
        <v>16075</v>
      </c>
      <c r="AI12" s="13">
        <v>250</v>
      </c>
      <c r="AJ12" s="13">
        <v>250</v>
      </c>
      <c r="AK12" s="13">
        <v>250</v>
      </c>
      <c r="AL12" s="14">
        <v>250</v>
      </c>
      <c r="AM12" s="14">
        <v>250</v>
      </c>
      <c r="AN12" s="14">
        <v>250</v>
      </c>
      <c r="AO12" s="14">
        <v>250</v>
      </c>
      <c r="AP12" s="14">
        <v>250</v>
      </c>
      <c r="AQ12" s="14">
        <v>250</v>
      </c>
      <c r="AR12" s="14">
        <v>5000</v>
      </c>
      <c r="AS12" s="14">
        <v>250</v>
      </c>
      <c r="AT12" s="14">
        <v>250</v>
      </c>
      <c r="AU12" s="14"/>
      <c r="AV12" s="13">
        <f>SUM(AI12:AT12)</f>
        <v>7750</v>
      </c>
      <c r="AX12" s="13">
        <f>+P12+AE12+AV12</f>
        <v>23825</v>
      </c>
    </row>
    <row r="13" spans="1:50" ht="15" x14ac:dyDescent="0.25">
      <c r="A13" s="9" t="s">
        <v>14</v>
      </c>
      <c r="B13" s="10"/>
      <c r="C13" s="13"/>
      <c r="D13" s="13"/>
      <c r="E13" s="13">
        <v>700</v>
      </c>
      <c r="F13" s="18"/>
      <c r="G13" s="18"/>
      <c r="H13" s="18">
        <v>1210</v>
      </c>
      <c r="I13" s="18"/>
      <c r="J13" s="18"/>
      <c r="K13" s="18"/>
      <c r="L13" s="18"/>
      <c r="M13" s="18"/>
      <c r="N13" s="18">
        <v>1210</v>
      </c>
      <c r="O13" s="18"/>
      <c r="P13" s="13">
        <f>SUM(C13:N13)</f>
        <v>3120</v>
      </c>
      <c r="R13" s="13"/>
      <c r="S13" s="13"/>
      <c r="T13" s="13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3">
        <f>SUM(R13:AC13)</f>
        <v>0</v>
      </c>
      <c r="AG13" s="13">
        <f>+P13+AE13</f>
        <v>3120</v>
      </c>
      <c r="AI13" s="13"/>
      <c r="AJ13" s="13"/>
      <c r="AK13" s="13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3">
        <f>SUM(AI13:AT13)</f>
        <v>0</v>
      </c>
      <c r="AX13" s="13">
        <f>+P13+AE13+AV13</f>
        <v>3120</v>
      </c>
    </row>
    <row r="14" spans="1:50" ht="15" x14ac:dyDescent="0.25">
      <c r="A14" s="19" t="s">
        <v>15</v>
      </c>
      <c r="B14" s="10"/>
      <c r="C14" s="13"/>
      <c r="D14" s="13"/>
      <c r="E14" s="1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3">
        <f>SUM(C14:N14)</f>
        <v>0</v>
      </c>
      <c r="R14" s="13"/>
      <c r="S14" s="13"/>
      <c r="T14" s="13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3">
        <f>SUM(R14:AC14)</f>
        <v>0</v>
      </c>
      <c r="AG14" s="13">
        <f>+P14+AE14</f>
        <v>0</v>
      </c>
      <c r="AI14" s="13"/>
      <c r="AJ14" s="13"/>
      <c r="AK14" s="13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3">
        <f>SUM(AI14:AT14)</f>
        <v>0</v>
      </c>
      <c r="AX14" s="13">
        <f>+P14+AE14+AV14</f>
        <v>0</v>
      </c>
    </row>
    <row r="15" spans="1:50" ht="15.75" thickBot="1" x14ac:dyDescent="0.3">
      <c r="A15" s="9" t="s">
        <v>16</v>
      </c>
      <c r="B15" s="10"/>
      <c r="C15" s="13"/>
      <c r="D15" s="13"/>
      <c r="E15" s="13"/>
      <c r="F15" s="18"/>
      <c r="G15" s="18"/>
      <c r="H15" s="18"/>
      <c r="I15" s="18"/>
      <c r="J15" s="18"/>
      <c r="K15" s="18"/>
      <c r="L15" s="18"/>
      <c r="M15" s="18"/>
      <c r="N15" s="20"/>
      <c r="O15" s="18"/>
      <c r="P15" s="16">
        <f>SUM(C15:N15)</f>
        <v>0</v>
      </c>
      <c r="R15" s="13"/>
      <c r="S15" s="13"/>
      <c r="T15" s="13"/>
      <c r="U15" s="18"/>
      <c r="V15" s="18"/>
      <c r="W15" s="18"/>
      <c r="X15" s="18"/>
      <c r="Y15" s="18"/>
      <c r="Z15" s="18"/>
      <c r="AA15" s="18"/>
      <c r="AB15" s="18"/>
      <c r="AC15" s="20"/>
      <c r="AD15" s="18"/>
      <c r="AE15" s="16">
        <f>SUM(R15:AC15)</f>
        <v>0</v>
      </c>
      <c r="AG15" s="16">
        <f>+P15+AE15</f>
        <v>0</v>
      </c>
      <c r="AI15" s="13"/>
      <c r="AJ15" s="13"/>
      <c r="AK15" s="13"/>
      <c r="AL15" s="18"/>
      <c r="AM15" s="18"/>
      <c r="AN15" s="18"/>
      <c r="AO15" s="18"/>
      <c r="AP15" s="18"/>
      <c r="AQ15" s="18"/>
      <c r="AR15" s="18"/>
      <c r="AS15" s="18"/>
      <c r="AT15" s="20"/>
      <c r="AU15" s="18"/>
      <c r="AV15" s="16">
        <f>SUM(AI15:AT15)</f>
        <v>0</v>
      </c>
      <c r="AX15" s="16">
        <f>+P15+AE15+AV15</f>
        <v>0</v>
      </c>
    </row>
    <row r="16" spans="1:50" ht="19.5" thickBot="1" x14ac:dyDescent="0.35">
      <c r="A16" s="21" t="s">
        <v>17</v>
      </c>
      <c r="B16" s="22"/>
      <c r="C16" s="23">
        <f>SUM(C9:C15)</f>
        <v>67155</v>
      </c>
      <c r="D16" s="23">
        <f>SUM(D9:D15)</f>
        <v>18535</v>
      </c>
      <c r="E16" s="23">
        <f>SUM(E9:E15)</f>
        <v>72435</v>
      </c>
      <c r="F16" s="23">
        <f>SUM(F9:F15)</f>
        <v>250</v>
      </c>
      <c r="G16" s="23">
        <f>SUM(G9:G15)</f>
        <v>250</v>
      </c>
      <c r="H16" s="23">
        <f t="shared" ref="H16:N16" si="3">SUM(H9:H15)</f>
        <v>1460</v>
      </c>
      <c r="I16" s="23">
        <f t="shared" si="3"/>
        <v>250</v>
      </c>
      <c r="J16" s="23">
        <f t="shared" si="3"/>
        <v>250</v>
      </c>
      <c r="K16" s="23">
        <f t="shared" si="3"/>
        <v>250</v>
      </c>
      <c r="L16" s="23">
        <f t="shared" si="3"/>
        <v>5000</v>
      </c>
      <c r="M16" s="23">
        <f t="shared" si="3"/>
        <v>250</v>
      </c>
      <c r="N16" s="23">
        <f t="shared" si="3"/>
        <v>1460</v>
      </c>
      <c r="O16" s="24"/>
      <c r="P16" s="25">
        <f>SUM(P9:P15)</f>
        <v>167545</v>
      </c>
      <c r="R16" s="23">
        <f>SUM(R9:R15)</f>
        <v>145190</v>
      </c>
      <c r="S16" s="23">
        <f>SUM(S9:S15)</f>
        <v>250</v>
      </c>
      <c r="T16" s="23">
        <f>SUM(T9:T15)</f>
        <v>250</v>
      </c>
      <c r="U16" s="23">
        <f>SUM(U9:U15)</f>
        <v>250</v>
      </c>
      <c r="V16" s="23">
        <f>SUM(V9:V15)</f>
        <v>54250</v>
      </c>
      <c r="W16" s="23">
        <f t="shared" ref="W16:AC16" si="4">SUM(W9:W15)</f>
        <v>250</v>
      </c>
      <c r="X16" s="23">
        <f t="shared" si="4"/>
        <v>250</v>
      </c>
      <c r="Y16" s="23">
        <f t="shared" si="4"/>
        <v>250</v>
      </c>
      <c r="Z16" s="23">
        <f t="shared" si="4"/>
        <v>250</v>
      </c>
      <c r="AA16" s="23">
        <f t="shared" si="4"/>
        <v>5000</v>
      </c>
      <c r="AB16" s="23">
        <f t="shared" si="4"/>
        <v>250</v>
      </c>
      <c r="AC16" s="23">
        <f t="shared" si="4"/>
        <v>250</v>
      </c>
      <c r="AD16" s="24"/>
      <c r="AE16" s="25">
        <f>SUM(AE9:AE15)</f>
        <v>206690</v>
      </c>
      <c r="AG16" s="25">
        <f>SUM(AG9:AG15)</f>
        <v>374235</v>
      </c>
      <c r="AI16" s="23">
        <f>SUM(AI9:AI15)</f>
        <v>145190</v>
      </c>
      <c r="AJ16" s="23">
        <f>SUM(AJ9:AJ15)</f>
        <v>250</v>
      </c>
      <c r="AK16" s="23">
        <f>SUM(AK9:AK15)</f>
        <v>250</v>
      </c>
      <c r="AL16" s="23">
        <f>SUM(AL9:AL15)</f>
        <v>250</v>
      </c>
      <c r="AM16" s="23">
        <f>SUM(AM9:AM15)</f>
        <v>54250</v>
      </c>
      <c r="AN16" s="23">
        <f t="shared" ref="AN16:AT16" si="5">SUM(AN9:AN15)</f>
        <v>250</v>
      </c>
      <c r="AO16" s="23">
        <f t="shared" si="5"/>
        <v>250</v>
      </c>
      <c r="AP16" s="23">
        <f t="shared" si="5"/>
        <v>250</v>
      </c>
      <c r="AQ16" s="23">
        <f t="shared" si="5"/>
        <v>250</v>
      </c>
      <c r="AR16" s="23">
        <f t="shared" si="5"/>
        <v>5000</v>
      </c>
      <c r="AS16" s="23">
        <f t="shared" si="5"/>
        <v>250</v>
      </c>
      <c r="AT16" s="23">
        <f t="shared" si="5"/>
        <v>250</v>
      </c>
      <c r="AU16" s="24"/>
      <c r="AV16" s="25">
        <f>SUM(AV9:AV15)</f>
        <v>206690</v>
      </c>
      <c r="AX16" s="25">
        <f>SUM(AX9:AX15)</f>
        <v>580925</v>
      </c>
    </row>
    <row r="17" spans="1:50" ht="15" x14ac:dyDescent="0.25">
      <c r="A17" s="8"/>
      <c r="B17" s="8"/>
      <c r="C17" s="8"/>
      <c r="D17" s="8"/>
      <c r="E17" s="11"/>
      <c r="F17" s="8"/>
      <c r="G17" s="8"/>
      <c r="H17" s="8"/>
      <c r="I17" s="8"/>
      <c r="J17" s="8"/>
      <c r="K17" s="8"/>
      <c r="L17" s="8"/>
      <c r="M17" s="8"/>
      <c r="N17" s="8"/>
      <c r="O17" s="8"/>
      <c r="P17" s="11"/>
      <c r="R17" s="8"/>
      <c r="S17" s="8"/>
      <c r="T17" s="11"/>
      <c r="U17" s="8"/>
      <c r="V17" s="8"/>
      <c r="W17" s="8"/>
      <c r="X17" s="8"/>
      <c r="Y17" s="8"/>
      <c r="Z17" s="8"/>
      <c r="AA17" s="8"/>
      <c r="AB17" s="8"/>
      <c r="AC17" s="8"/>
      <c r="AD17" s="8"/>
      <c r="AE17" s="11"/>
      <c r="AG17" s="11"/>
      <c r="AI17" s="8"/>
      <c r="AJ17" s="8"/>
      <c r="AK17" s="11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11"/>
      <c r="AX17" s="11"/>
    </row>
    <row r="18" spans="1:50" ht="15" x14ac:dyDescent="0.25">
      <c r="A18" s="8"/>
      <c r="B18" s="8"/>
      <c r="C18" s="8"/>
      <c r="D18" s="8"/>
      <c r="E18" s="11"/>
      <c r="F18" s="8"/>
      <c r="G18" s="8"/>
      <c r="H18" s="8"/>
      <c r="I18" s="8"/>
      <c r="J18" s="8"/>
      <c r="K18" s="8"/>
      <c r="L18" s="8"/>
      <c r="M18" s="8"/>
      <c r="N18" s="8"/>
      <c r="O18" s="8"/>
      <c r="P18" s="11"/>
      <c r="R18" s="8"/>
      <c r="S18" s="8"/>
      <c r="T18" s="11"/>
      <c r="U18" s="8"/>
      <c r="V18" s="8"/>
      <c r="W18" s="8"/>
      <c r="X18" s="8"/>
      <c r="Y18" s="8"/>
      <c r="Z18" s="8"/>
      <c r="AA18" s="8"/>
      <c r="AB18" s="8"/>
      <c r="AC18" s="8"/>
      <c r="AD18" s="8"/>
      <c r="AE18" s="11"/>
      <c r="AG18" s="11"/>
      <c r="AI18" s="8"/>
      <c r="AJ18" s="8"/>
      <c r="AK18" s="11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11"/>
      <c r="AX18" s="11"/>
    </row>
    <row r="19" spans="1:50" ht="19.5" thickBot="1" x14ac:dyDescent="0.3">
      <c r="A19" s="26" t="s">
        <v>18</v>
      </c>
      <c r="B19" s="27"/>
      <c r="C19" s="28"/>
      <c r="D19" s="28"/>
      <c r="E19" s="11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  <c r="R19" s="28"/>
      <c r="S19" s="28"/>
      <c r="T19" s="11"/>
      <c r="U19" s="8"/>
      <c r="V19" s="8"/>
      <c r="W19" s="8"/>
      <c r="X19" s="8"/>
      <c r="Y19" s="8"/>
      <c r="Z19" s="8"/>
      <c r="AA19" s="8"/>
      <c r="AB19" s="8"/>
      <c r="AC19" s="8"/>
      <c r="AD19" s="8"/>
      <c r="AE19" s="11"/>
      <c r="AG19" s="11"/>
      <c r="AI19" s="28"/>
      <c r="AJ19" s="28"/>
      <c r="AK19" s="11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11"/>
      <c r="AX19" s="11"/>
    </row>
    <row r="20" spans="1:50" s="75" customFormat="1" ht="15" x14ac:dyDescent="0.25">
      <c r="A20" s="29" t="s">
        <v>19</v>
      </c>
      <c r="B20" s="72"/>
      <c r="C20" s="73">
        <v>754.32</v>
      </c>
      <c r="D20" s="73">
        <v>1102.26</v>
      </c>
      <c r="E20" s="73">
        <v>734.23</v>
      </c>
      <c r="F20" s="73">
        <v>1200</v>
      </c>
      <c r="G20" s="73">
        <v>1200</v>
      </c>
      <c r="H20" s="73">
        <v>1200</v>
      </c>
      <c r="I20" s="73">
        <v>1200</v>
      </c>
      <c r="J20" s="73">
        <v>1200</v>
      </c>
      <c r="K20" s="73">
        <v>1200</v>
      </c>
      <c r="L20" s="73">
        <v>1200</v>
      </c>
      <c r="M20" s="73">
        <v>1200</v>
      </c>
      <c r="N20" s="73">
        <v>1200</v>
      </c>
      <c r="O20" s="73"/>
      <c r="P20" s="74">
        <f t="shared" ref="P20:P54" si="6">SUM(C20:N20)</f>
        <v>13390.81</v>
      </c>
      <c r="R20" s="73">
        <v>1200</v>
      </c>
      <c r="S20" s="73">
        <v>1200</v>
      </c>
      <c r="T20" s="73">
        <v>1200</v>
      </c>
      <c r="U20" s="73">
        <v>1200</v>
      </c>
      <c r="V20" s="73">
        <v>1200</v>
      </c>
      <c r="W20" s="73">
        <v>1200</v>
      </c>
      <c r="X20" s="73">
        <v>1200</v>
      </c>
      <c r="Y20" s="73">
        <v>1200</v>
      </c>
      <c r="Z20" s="73">
        <v>1200</v>
      </c>
      <c r="AA20" s="73">
        <v>1200</v>
      </c>
      <c r="AB20" s="73">
        <v>1200</v>
      </c>
      <c r="AC20" s="73">
        <v>1200</v>
      </c>
      <c r="AD20" s="73"/>
      <c r="AE20" s="74">
        <v>14400</v>
      </c>
      <c r="AG20" s="74">
        <f t="shared" ref="AG20:AG54" si="7">+P20+AE20</f>
        <v>27790.809999999998</v>
      </c>
      <c r="AI20" s="73">
        <v>1200</v>
      </c>
      <c r="AJ20" s="73">
        <v>1200</v>
      </c>
      <c r="AK20" s="73">
        <v>1200</v>
      </c>
      <c r="AL20" s="73">
        <v>1200</v>
      </c>
      <c r="AM20" s="73">
        <v>1200</v>
      </c>
      <c r="AN20" s="73">
        <v>1200</v>
      </c>
      <c r="AO20" s="73">
        <v>1200</v>
      </c>
      <c r="AP20" s="73">
        <v>1200</v>
      </c>
      <c r="AQ20" s="73">
        <v>1200</v>
      </c>
      <c r="AR20" s="73">
        <v>1200</v>
      </c>
      <c r="AS20" s="73">
        <v>1200</v>
      </c>
      <c r="AT20" s="73">
        <v>1200</v>
      </c>
      <c r="AU20" s="73"/>
      <c r="AV20" s="74">
        <f t="shared" ref="AV20:AV54" si="8">SUM(AI20:AT20)</f>
        <v>14400</v>
      </c>
      <c r="AX20" s="74">
        <f t="shared" ref="AX20:AX54" si="9">+P20+AE20+AV20</f>
        <v>42190.81</v>
      </c>
    </row>
    <row r="21" spans="1:50" s="62" customFormat="1" ht="15" x14ac:dyDescent="0.25">
      <c r="A21" s="63" t="s">
        <v>20</v>
      </c>
      <c r="B21" s="59"/>
      <c r="C21" s="64">
        <v>0</v>
      </c>
      <c r="D21" s="64">
        <v>4600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0"/>
      <c r="P21" s="61">
        <v>4600</v>
      </c>
      <c r="R21" s="64">
        <v>0</v>
      </c>
      <c r="S21" s="64">
        <v>0</v>
      </c>
      <c r="T21" s="64">
        <v>0</v>
      </c>
      <c r="U21" s="64">
        <v>0</v>
      </c>
      <c r="V21" s="64">
        <v>0</v>
      </c>
      <c r="W21" s="64">
        <v>0</v>
      </c>
      <c r="X21" s="64">
        <v>0</v>
      </c>
      <c r="Y21" s="64">
        <v>0</v>
      </c>
      <c r="Z21" s="65">
        <v>0</v>
      </c>
      <c r="AA21" s="65"/>
      <c r="AB21" s="65">
        <v>0</v>
      </c>
      <c r="AC21" s="65">
        <v>0</v>
      </c>
      <c r="AD21" s="60"/>
      <c r="AE21" s="61">
        <v>0</v>
      </c>
      <c r="AG21" s="61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>
        <v>210000</v>
      </c>
      <c r="AU21" s="60"/>
      <c r="AV21" s="61">
        <v>211385</v>
      </c>
      <c r="AX21" s="61">
        <v>211385</v>
      </c>
    </row>
    <row r="22" spans="1:50" ht="15" x14ac:dyDescent="0.25">
      <c r="A22" s="19" t="s">
        <v>21</v>
      </c>
      <c r="B22" s="10"/>
      <c r="C22" s="31"/>
      <c r="D22" s="32"/>
      <c r="E22" s="30"/>
      <c r="F22" s="33"/>
      <c r="G22" s="33"/>
      <c r="H22" s="33"/>
      <c r="I22" s="33"/>
      <c r="J22" s="33"/>
      <c r="K22" s="33"/>
      <c r="L22" s="33"/>
      <c r="M22" s="33"/>
      <c r="N22" s="31"/>
      <c r="O22" s="30"/>
      <c r="P22" s="13">
        <f t="shared" si="6"/>
        <v>0</v>
      </c>
      <c r="R22" s="31"/>
      <c r="S22" s="32"/>
      <c r="T22" s="30"/>
      <c r="U22" s="33"/>
      <c r="V22" s="33"/>
      <c r="W22" s="33"/>
      <c r="X22" s="33"/>
      <c r="Y22" s="33"/>
      <c r="Z22" s="33"/>
      <c r="AA22" s="33"/>
      <c r="AB22" s="33"/>
      <c r="AC22" s="31"/>
      <c r="AD22" s="30"/>
      <c r="AE22" s="13">
        <f t="shared" ref="AE22:AE54" si="10">SUM(R22:AC22)</f>
        <v>0</v>
      </c>
      <c r="AG22" s="13">
        <f t="shared" si="7"/>
        <v>0</v>
      </c>
      <c r="AI22" s="31"/>
      <c r="AJ22" s="32"/>
      <c r="AK22" s="30"/>
      <c r="AL22" s="33"/>
      <c r="AM22" s="33"/>
      <c r="AN22" s="33"/>
      <c r="AO22" s="33"/>
      <c r="AP22" s="33"/>
      <c r="AQ22" s="33"/>
      <c r="AR22" s="33"/>
      <c r="AS22" s="33"/>
      <c r="AT22" s="31"/>
      <c r="AU22" s="30"/>
      <c r="AV22" s="13">
        <f t="shared" si="8"/>
        <v>0</v>
      </c>
      <c r="AX22" s="13">
        <f t="shared" si="9"/>
        <v>0</v>
      </c>
    </row>
    <row r="23" spans="1:50" ht="15" x14ac:dyDescent="0.25">
      <c r="A23" s="19" t="s">
        <v>22</v>
      </c>
      <c r="B23" s="10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4"/>
      <c r="O23" s="34"/>
      <c r="P23" s="13"/>
      <c r="R23" s="31"/>
      <c r="S23" s="31"/>
      <c r="T23" s="31"/>
      <c r="U23" s="31"/>
      <c r="V23" s="31"/>
      <c r="W23" s="31"/>
      <c r="X23" s="31"/>
      <c r="Y23" s="31"/>
      <c r="Z23" s="30"/>
      <c r="AA23" s="30"/>
      <c r="AB23" s="30"/>
      <c r="AC23" s="30"/>
      <c r="AD23" s="34"/>
      <c r="AE23" s="13"/>
      <c r="AG23" s="13">
        <f t="shared" si="7"/>
        <v>0</v>
      </c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4">
        <v>20000</v>
      </c>
      <c r="AU23" s="34"/>
      <c r="AV23" s="13">
        <f t="shared" si="8"/>
        <v>20000</v>
      </c>
      <c r="AX23" s="13">
        <f t="shared" si="9"/>
        <v>20000</v>
      </c>
    </row>
    <row r="24" spans="1:50" ht="15" x14ac:dyDescent="0.25">
      <c r="A24" s="19" t="s">
        <v>23</v>
      </c>
      <c r="B24" s="10"/>
      <c r="C24" s="31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4"/>
      <c r="O24" s="34"/>
      <c r="P24" s="13">
        <f t="shared" si="6"/>
        <v>0</v>
      </c>
      <c r="R24" s="31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4"/>
      <c r="AD24" s="34"/>
      <c r="AE24" s="13">
        <f t="shared" si="10"/>
        <v>0</v>
      </c>
      <c r="AG24" s="13">
        <f t="shared" si="7"/>
        <v>0</v>
      </c>
      <c r="AI24" s="31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4"/>
      <c r="AU24" s="34"/>
      <c r="AV24" s="13">
        <f t="shared" si="8"/>
        <v>0</v>
      </c>
      <c r="AX24" s="13">
        <f t="shared" si="9"/>
        <v>0</v>
      </c>
    </row>
    <row r="25" spans="1:50" ht="15" x14ac:dyDescent="0.25">
      <c r="A25" s="19" t="s">
        <v>24</v>
      </c>
      <c r="B25" s="10"/>
      <c r="C25" s="3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4"/>
      <c r="O25" s="34"/>
      <c r="P25" s="13">
        <f t="shared" si="6"/>
        <v>0</v>
      </c>
      <c r="R25" s="31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4"/>
      <c r="AD25" s="34"/>
      <c r="AE25" s="13">
        <f t="shared" si="10"/>
        <v>0</v>
      </c>
      <c r="AG25" s="13">
        <f t="shared" si="7"/>
        <v>0</v>
      </c>
      <c r="AI25" s="31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4"/>
      <c r="AU25" s="34"/>
      <c r="AV25" s="13">
        <f t="shared" si="8"/>
        <v>0</v>
      </c>
      <c r="AX25" s="13">
        <f t="shared" si="9"/>
        <v>0</v>
      </c>
    </row>
    <row r="26" spans="1:50" ht="15" x14ac:dyDescent="0.25">
      <c r="A26" s="19" t="s">
        <v>25</v>
      </c>
      <c r="B26" s="10"/>
      <c r="C26" s="31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1"/>
      <c r="O26" s="30"/>
      <c r="P26" s="13">
        <f t="shared" si="6"/>
        <v>0</v>
      </c>
      <c r="R26" s="31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1"/>
      <c r="AD26" s="30"/>
      <c r="AE26" s="13">
        <f t="shared" si="10"/>
        <v>0</v>
      </c>
      <c r="AG26" s="13">
        <f t="shared" si="7"/>
        <v>0</v>
      </c>
      <c r="AI26" s="31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1"/>
      <c r="AU26" s="30"/>
      <c r="AV26" s="13">
        <f t="shared" si="8"/>
        <v>0</v>
      </c>
      <c r="AX26" s="13">
        <f t="shared" si="9"/>
        <v>0</v>
      </c>
    </row>
    <row r="27" spans="1:50" ht="15" x14ac:dyDescent="0.25">
      <c r="A27" s="19" t="s">
        <v>26</v>
      </c>
      <c r="B27" s="10"/>
      <c r="C27" s="31">
        <v>50</v>
      </c>
      <c r="D27" s="31">
        <v>60</v>
      </c>
      <c r="E27" s="31"/>
      <c r="F27" s="31">
        <v>250</v>
      </c>
      <c r="G27" s="31">
        <v>250</v>
      </c>
      <c r="H27" s="31">
        <v>250</v>
      </c>
      <c r="I27" s="31">
        <v>250</v>
      </c>
      <c r="J27" s="31">
        <v>250</v>
      </c>
      <c r="K27" s="31">
        <v>250</v>
      </c>
      <c r="L27" s="31">
        <v>5000</v>
      </c>
      <c r="M27" s="31">
        <v>250</v>
      </c>
      <c r="N27" s="31">
        <v>250</v>
      </c>
      <c r="O27" s="34"/>
      <c r="P27" s="13">
        <f t="shared" si="6"/>
        <v>7110</v>
      </c>
      <c r="R27" s="31">
        <v>250</v>
      </c>
      <c r="S27" s="31">
        <v>250</v>
      </c>
      <c r="T27" s="31">
        <v>250</v>
      </c>
      <c r="U27" s="31">
        <v>250</v>
      </c>
      <c r="V27" s="31">
        <v>250</v>
      </c>
      <c r="W27" s="31">
        <v>250</v>
      </c>
      <c r="X27" s="31">
        <v>250</v>
      </c>
      <c r="Y27" s="31">
        <v>250</v>
      </c>
      <c r="Z27" s="31">
        <v>250</v>
      </c>
      <c r="AA27" s="31">
        <v>5000</v>
      </c>
      <c r="AB27" s="31">
        <v>250</v>
      </c>
      <c r="AC27" s="31">
        <v>250</v>
      </c>
      <c r="AD27" s="34"/>
      <c r="AE27" s="13">
        <f t="shared" si="10"/>
        <v>7750</v>
      </c>
      <c r="AG27" s="13">
        <f t="shared" si="7"/>
        <v>14860</v>
      </c>
      <c r="AI27" s="31">
        <v>250</v>
      </c>
      <c r="AJ27" s="31">
        <v>250</v>
      </c>
      <c r="AK27" s="31">
        <v>250</v>
      </c>
      <c r="AL27" s="31">
        <v>250</v>
      </c>
      <c r="AM27" s="31">
        <v>250</v>
      </c>
      <c r="AN27" s="31">
        <v>250</v>
      </c>
      <c r="AO27" s="31">
        <v>250</v>
      </c>
      <c r="AP27" s="31">
        <v>250</v>
      </c>
      <c r="AQ27" s="31">
        <v>250</v>
      </c>
      <c r="AR27" s="31">
        <v>5000</v>
      </c>
      <c r="AS27" s="31">
        <v>250</v>
      </c>
      <c r="AT27" s="31">
        <v>250</v>
      </c>
      <c r="AU27" s="34"/>
      <c r="AV27" s="13">
        <f t="shared" si="8"/>
        <v>7750</v>
      </c>
      <c r="AX27" s="13">
        <f t="shared" si="9"/>
        <v>22610</v>
      </c>
    </row>
    <row r="28" spans="1:50" ht="15" x14ac:dyDescent="0.25">
      <c r="A28" s="19" t="s">
        <v>27</v>
      </c>
      <c r="B28" s="10"/>
      <c r="C28" s="31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4"/>
      <c r="O28" s="34"/>
      <c r="P28" s="13">
        <f t="shared" si="6"/>
        <v>0</v>
      </c>
      <c r="R28" s="31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4"/>
      <c r="AD28" s="34"/>
      <c r="AE28" s="13">
        <f t="shared" si="10"/>
        <v>0</v>
      </c>
      <c r="AG28" s="13">
        <f t="shared" si="7"/>
        <v>0</v>
      </c>
      <c r="AI28" s="31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4"/>
      <c r="AU28" s="34"/>
      <c r="AV28" s="13">
        <f t="shared" si="8"/>
        <v>0</v>
      </c>
      <c r="AX28" s="13">
        <f t="shared" si="9"/>
        <v>0</v>
      </c>
    </row>
    <row r="29" spans="1:50" ht="15" x14ac:dyDescent="0.25">
      <c r="A29" s="19" t="s">
        <v>28</v>
      </c>
      <c r="B29" s="10"/>
      <c r="C29" s="31"/>
      <c r="D29" s="31"/>
      <c r="E29" s="31"/>
      <c r="F29" s="30"/>
      <c r="G29" s="30"/>
      <c r="H29" s="30">
        <v>150</v>
      </c>
      <c r="I29" s="30"/>
      <c r="J29" s="30"/>
      <c r="K29" s="30">
        <v>150</v>
      </c>
      <c r="L29" s="30"/>
      <c r="M29" s="30"/>
      <c r="N29" s="34">
        <v>150</v>
      </c>
      <c r="O29" s="34"/>
      <c r="P29" s="13">
        <v>600</v>
      </c>
      <c r="R29" s="31"/>
      <c r="S29" s="31"/>
      <c r="T29" s="31">
        <v>150</v>
      </c>
      <c r="U29" s="30"/>
      <c r="V29" s="30"/>
      <c r="W29" s="30">
        <v>150</v>
      </c>
      <c r="X29" s="30"/>
      <c r="Y29" s="30"/>
      <c r="Z29" s="30">
        <v>150</v>
      </c>
      <c r="AA29" s="30"/>
      <c r="AB29" s="30"/>
      <c r="AC29" s="34">
        <v>150</v>
      </c>
      <c r="AD29" s="34"/>
      <c r="AE29" s="13">
        <f t="shared" si="10"/>
        <v>600</v>
      </c>
      <c r="AG29" s="13">
        <f t="shared" si="7"/>
        <v>1200</v>
      </c>
      <c r="AI29" s="31"/>
      <c r="AJ29" s="31"/>
      <c r="AK29" s="31">
        <v>150</v>
      </c>
      <c r="AL29" s="30"/>
      <c r="AM29" s="30"/>
      <c r="AN29" s="30">
        <v>150</v>
      </c>
      <c r="AO29" s="30"/>
      <c r="AP29" s="30"/>
      <c r="AQ29" s="30">
        <v>150</v>
      </c>
      <c r="AR29" s="30"/>
      <c r="AS29" s="30"/>
      <c r="AT29" s="34">
        <v>150</v>
      </c>
      <c r="AU29" s="34"/>
      <c r="AV29" s="13">
        <f t="shared" si="8"/>
        <v>600</v>
      </c>
      <c r="AX29" s="13">
        <f t="shared" si="9"/>
        <v>1800</v>
      </c>
    </row>
    <row r="30" spans="1:50" ht="15" x14ac:dyDescent="0.25">
      <c r="A30" s="19" t="s">
        <v>29</v>
      </c>
      <c r="B30" s="10"/>
      <c r="C30" s="31"/>
      <c r="D30" s="31"/>
      <c r="E30" s="31"/>
      <c r="F30" s="30"/>
      <c r="G30" s="30"/>
      <c r="H30" s="30"/>
      <c r="I30" s="30"/>
      <c r="J30" s="30"/>
      <c r="K30" s="30"/>
      <c r="L30" s="30"/>
      <c r="M30" s="30"/>
      <c r="N30" s="34"/>
      <c r="O30" s="34"/>
      <c r="P30" s="13">
        <v>10249.66</v>
      </c>
      <c r="R30" s="31"/>
      <c r="S30" s="31"/>
      <c r="T30" s="31"/>
      <c r="U30" s="30"/>
      <c r="V30" s="30"/>
      <c r="W30" s="30"/>
      <c r="X30" s="30"/>
      <c r="Y30" s="30"/>
      <c r="Z30" s="30"/>
      <c r="AA30" s="30"/>
      <c r="AB30" s="30"/>
      <c r="AC30" s="34"/>
      <c r="AD30" s="34"/>
      <c r="AE30" s="13"/>
      <c r="AG30" s="13"/>
      <c r="AI30" s="31"/>
      <c r="AJ30" s="31"/>
      <c r="AK30" s="31"/>
      <c r="AL30" s="30"/>
      <c r="AM30" s="30"/>
      <c r="AN30" s="30"/>
      <c r="AO30" s="30"/>
      <c r="AP30" s="30"/>
      <c r="AQ30" s="30"/>
      <c r="AR30" s="30"/>
      <c r="AS30" s="30"/>
      <c r="AT30" s="34"/>
      <c r="AU30" s="34"/>
      <c r="AV30" s="13"/>
      <c r="AX30" s="13"/>
    </row>
    <row r="31" spans="1:50" s="71" customFormat="1" ht="15" x14ac:dyDescent="0.25">
      <c r="A31" s="66" t="s">
        <v>30</v>
      </c>
      <c r="B31" s="67"/>
      <c r="D31" s="71">
        <v>8422.73</v>
      </c>
      <c r="E31" s="71">
        <v>1826.93</v>
      </c>
      <c r="O31" s="69"/>
      <c r="P31" s="70">
        <f t="shared" si="6"/>
        <v>10249.66</v>
      </c>
      <c r="Z31" s="69"/>
      <c r="AA31" s="69"/>
      <c r="AB31" s="69"/>
      <c r="AC31" s="68"/>
      <c r="AD31" s="69"/>
      <c r="AE31" s="70">
        <f t="shared" si="10"/>
        <v>0</v>
      </c>
      <c r="AG31" s="70">
        <f t="shared" si="7"/>
        <v>10249.66</v>
      </c>
      <c r="AT31" s="71">
        <v>170000</v>
      </c>
      <c r="AU31" s="69"/>
      <c r="AV31" s="70">
        <f t="shared" si="8"/>
        <v>170000</v>
      </c>
      <c r="AX31" s="70">
        <f t="shared" si="9"/>
        <v>180249.66</v>
      </c>
    </row>
    <row r="32" spans="1:50" ht="15" x14ac:dyDescent="0.25">
      <c r="A32" s="19" t="s">
        <v>31</v>
      </c>
      <c r="B32" s="10"/>
      <c r="C32" s="31"/>
      <c r="D32" s="31"/>
      <c r="E32" s="31"/>
      <c r="F32" s="31">
        <v>500</v>
      </c>
      <c r="G32" s="31">
        <v>500</v>
      </c>
      <c r="H32" s="31">
        <v>500</v>
      </c>
      <c r="I32" s="31">
        <v>500</v>
      </c>
      <c r="J32" s="31">
        <v>500</v>
      </c>
      <c r="K32" s="31">
        <v>500</v>
      </c>
      <c r="L32" s="31">
        <v>500</v>
      </c>
      <c r="M32" s="31">
        <v>500</v>
      </c>
      <c r="N32" s="31">
        <v>500</v>
      </c>
      <c r="O32" s="34"/>
      <c r="P32" s="13">
        <f t="shared" si="6"/>
        <v>4500</v>
      </c>
      <c r="R32" s="31">
        <v>500</v>
      </c>
      <c r="S32" s="31">
        <v>500</v>
      </c>
      <c r="T32" s="31">
        <v>500</v>
      </c>
      <c r="U32" s="31">
        <v>500</v>
      </c>
      <c r="V32" s="31">
        <v>500</v>
      </c>
      <c r="W32" s="31">
        <v>500</v>
      </c>
      <c r="X32" s="31">
        <v>500</v>
      </c>
      <c r="Y32" s="31">
        <v>500</v>
      </c>
      <c r="Z32" s="31">
        <v>500</v>
      </c>
      <c r="AA32" s="31">
        <v>500</v>
      </c>
      <c r="AB32" s="31">
        <v>500</v>
      </c>
      <c r="AC32" s="31">
        <v>500</v>
      </c>
      <c r="AD32" s="34"/>
      <c r="AE32" s="13">
        <f t="shared" si="10"/>
        <v>6000</v>
      </c>
      <c r="AG32" s="13">
        <f t="shared" si="7"/>
        <v>10500</v>
      </c>
      <c r="AI32" s="31">
        <v>500</v>
      </c>
      <c r="AJ32" s="31">
        <v>500</v>
      </c>
      <c r="AK32" s="31">
        <v>500</v>
      </c>
      <c r="AL32" s="31">
        <v>500</v>
      </c>
      <c r="AM32" s="31">
        <v>500</v>
      </c>
      <c r="AN32" s="31">
        <v>500</v>
      </c>
      <c r="AO32" s="31">
        <v>500</v>
      </c>
      <c r="AP32" s="31">
        <v>500</v>
      </c>
      <c r="AQ32" s="31">
        <v>500</v>
      </c>
      <c r="AR32" s="31">
        <v>500</v>
      </c>
      <c r="AS32" s="31">
        <v>500</v>
      </c>
      <c r="AT32" s="31">
        <v>500</v>
      </c>
      <c r="AU32" s="34"/>
      <c r="AV32" s="13">
        <f t="shared" si="8"/>
        <v>6000</v>
      </c>
      <c r="AX32" s="13">
        <f t="shared" si="9"/>
        <v>16500</v>
      </c>
    </row>
    <row r="33" spans="1:50" ht="15" x14ac:dyDescent="0.25">
      <c r="A33" s="12" t="s">
        <v>32</v>
      </c>
      <c r="B33" s="1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13">
        <f t="shared" si="6"/>
        <v>0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13">
        <f t="shared" si="10"/>
        <v>0</v>
      </c>
      <c r="AG33" s="13">
        <f t="shared" si="7"/>
        <v>0</v>
      </c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13">
        <f t="shared" si="8"/>
        <v>0</v>
      </c>
      <c r="AX33" s="13">
        <f t="shared" si="9"/>
        <v>0</v>
      </c>
    </row>
    <row r="34" spans="1:50" ht="15" x14ac:dyDescent="0.25">
      <c r="A34" s="12" t="s">
        <v>33</v>
      </c>
      <c r="B34" s="1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0"/>
      <c r="P34" s="13">
        <f t="shared" si="6"/>
        <v>0</v>
      </c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0"/>
      <c r="AE34" s="13">
        <f t="shared" si="10"/>
        <v>0</v>
      </c>
      <c r="AG34" s="13">
        <f t="shared" si="7"/>
        <v>0</v>
      </c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0"/>
      <c r="AV34" s="13">
        <f t="shared" si="8"/>
        <v>0</v>
      </c>
      <c r="AX34" s="13">
        <f t="shared" si="9"/>
        <v>0</v>
      </c>
    </row>
    <row r="35" spans="1:50" ht="15" x14ac:dyDescent="0.25">
      <c r="A35" s="12" t="s">
        <v>34</v>
      </c>
      <c r="B35" s="1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4"/>
      <c r="P35" s="13">
        <f t="shared" si="6"/>
        <v>0</v>
      </c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4"/>
      <c r="AE35" s="13">
        <f t="shared" si="10"/>
        <v>0</v>
      </c>
      <c r="AG35" s="13">
        <f t="shared" si="7"/>
        <v>0</v>
      </c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4"/>
      <c r="AV35" s="13">
        <f t="shared" si="8"/>
        <v>0</v>
      </c>
      <c r="AX35" s="13">
        <f t="shared" si="9"/>
        <v>0</v>
      </c>
    </row>
    <row r="36" spans="1:50" ht="15" x14ac:dyDescent="0.25">
      <c r="A36" s="19" t="s">
        <v>35</v>
      </c>
      <c r="B36" s="10"/>
      <c r="C36" s="31"/>
      <c r="D36" s="31"/>
      <c r="E36" s="31"/>
      <c r="F36" s="31">
        <v>50</v>
      </c>
      <c r="G36" s="31">
        <v>50</v>
      </c>
      <c r="H36" s="31">
        <v>50</v>
      </c>
      <c r="I36" s="31">
        <v>50</v>
      </c>
      <c r="J36" s="31">
        <v>50</v>
      </c>
      <c r="K36" s="31">
        <v>50</v>
      </c>
      <c r="L36" s="31">
        <v>50</v>
      </c>
      <c r="M36" s="31">
        <v>50</v>
      </c>
      <c r="N36" s="31">
        <v>50</v>
      </c>
      <c r="O36" s="30"/>
      <c r="P36" s="13">
        <f t="shared" si="6"/>
        <v>450</v>
      </c>
      <c r="R36" s="31">
        <v>50</v>
      </c>
      <c r="S36" s="31">
        <v>50</v>
      </c>
      <c r="T36" s="31">
        <v>50</v>
      </c>
      <c r="U36" s="31">
        <v>50</v>
      </c>
      <c r="V36" s="31">
        <v>50</v>
      </c>
      <c r="W36" s="31">
        <v>50</v>
      </c>
      <c r="X36" s="31">
        <v>50</v>
      </c>
      <c r="Y36" s="31">
        <v>50</v>
      </c>
      <c r="Z36" s="31">
        <v>50</v>
      </c>
      <c r="AA36" s="31">
        <v>50</v>
      </c>
      <c r="AB36" s="31">
        <v>50</v>
      </c>
      <c r="AC36" s="31">
        <v>50</v>
      </c>
      <c r="AD36" s="30"/>
      <c r="AE36" s="13">
        <f t="shared" si="10"/>
        <v>600</v>
      </c>
      <c r="AG36" s="13">
        <f t="shared" si="7"/>
        <v>1050</v>
      </c>
      <c r="AI36" s="31">
        <v>50</v>
      </c>
      <c r="AJ36" s="31">
        <v>50</v>
      </c>
      <c r="AK36" s="31">
        <v>50</v>
      </c>
      <c r="AL36" s="31">
        <v>50</v>
      </c>
      <c r="AM36" s="31">
        <v>50</v>
      </c>
      <c r="AN36" s="31">
        <v>50</v>
      </c>
      <c r="AO36" s="31">
        <v>50</v>
      </c>
      <c r="AP36" s="31">
        <v>50</v>
      </c>
      <c r="AQ36" s="31">
        <v>50</v>
      </c>
      <c r="AR36" s="31">
        <v>50</v>
      </c>
      <c r="AS36" s="31">
        <v>50</v>
      </c>
      <c r="AT36" s="31">
        <v>50</v>
      </c>
      <c r="AU36" s="30"/>
      <c r="AV36" s="13">
        <f t="shared" si="8"/>
        <v>600</v>
      </c>
      <c r="AX36" s="13">
        <f t="shared" si="9"/>
        <v>1650</v>
      </c>
    </row>
    <row r="37" spans="1:50" ht="15" x14ac:dyDescent="0.25">
      <c r="A37" s="19" t="s">
        <v>36</v>
      </c>
      <c r="B37" s="35"/>
      <c r="C37" s="30">
        <v>1076.25</v>
      </c>
      <c r="D37" s="30">
        <v>1076.25</v>
      </c>
      <c r="E37" s="30">
        <v>1076.25</v>
      </c>
      <c r="F37" s="30">
        <v>1078.75</v>
      </c>
      <c r="G37" s="30">
        <v>1078.75</v>
      </c>
      <c r="H37" s="30">
        <v>1078.75</v>
      </c>
      <c r="I37" s="30">
        <v>1078.75</v>
      </c>
      <c r="J37" s="30">
        <v>1078.75</v>
      </c>
      <c r="K37" s="30">
        <v>1078.75</v>
      </c>
      <c r="L37" s="30">
        <v>1078.75</v>
      </c>
      <c r="M37" s="30">
        <v>1078.75</v>
      </c>
      <c r="N37" s="30">
        <v>1078.75</v>
      </c>
      <c r="O37" s="30"/>
      <c r="P37" s="13">
        <f t="shared" si="6"/>
        <v>12937.5</v>
      </c>
      <c r="R37" s="30">
        <v>1078.75</v>
      </c>
      <c r="S37" s="30">
        <v>1078.75</v>
      </c>
      <c r="T37" s="30">
        <v>1078.75</v>
      </c>
      <c r="U37" s="30">
        <v>1078.75</v>
      </c>
      <c r="V37" s="30">
        <v>1078.75</v>
      </c>
      <c r="W37" s="30">
        <v>1078.75</v>
      </c>
      <c r="X37" s="30">
        <v>1078.75</v>
      </c>
      <c r="Y37" s="30">
        <v>1078.75</v>
      </c>
      <c r="Z37" s="30">
        <v>1078.75</v>
      </c>
      <c r="AA37" s="30">
        <v>1078.75</v>
      </c>
      <c r="AB37" s="30">
        <v>1078.75</v>
      </c>
      <c r="AC37" s="30">
        <v>1078.75</v>
      </c>
      <c r="AD37" s="30"/>
      <c r="AE37" s="13">
        <f t="shared" si="10"/>
        <v>12945</v>
      </c>
      <c r="AG37" s="13">
        <f t="shared" si="7"/>
        <v>25882.5</v>
      </c>
      <c r="AI37" s="30">
        <v>1078.75</v>
      </c>
      <c r="AJ37" s="30">
        <v>1078.75</v>
      </c>
      <c r="AK37" s="30">
        <v>1078.75</v>
      </c>
      <c r="AL37" s="30">
        <v>1078.75</v>
      </c>
      <c r="AM37" s="30">
        <v>1078.75</v>
      </c>
      <c r="AN37" s="30">
        <v>1078.75</v>
      </c>
      <c r="AO37" s="30">
        <v>1078.75</v>
      </c>
      <c r="AP37" s="30">
        <v>1078.75</v>
      </c>
      <c r="AQ37" s="30">
        <v>1078.75</v>
      </c>
      <c r="AR37" s="30">
        <v>1078.75</v>
      </c>
      <c r="AS37" s="30">
        <v>1078.75</v>
      </c>
      <c r="AT37" s="30">
        <v>1078.75</v>
      </c>
      <c r="AU37" s="30"/>
      <c r="AV37" s="13">
        <f t="shared" si="8"/>
        <v>12945</v>
      </c>
      <c r="AX37" s="13">
        <f t="shared" si="9"/>
        <v>38827.5</v>
      </c>
    </row>
    <row r="38" spans="1:50" ht="15" x14ac:dyDescent="0.25">
      <c r="A38" s="19" t="s">
        <v>37</v>
      </c>
      <c r="B38" s="10"/>
      <c r="C38" s="31"/>
      <c r="D38" s="31"/>
      <c r="E38" s="31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13">
        <f t="shared" si="6"/>
        <v>0</v>
      </c>
      <c r="R38" s="31"/>
      <c r="S38" s="31"/>
      <c r="T38" s="31"/>
      <c r="U38" s="30"/>
      <c r="V38" s="30">
        <v>54000</v>
      </c>
      <c r="W38" s="30"/>
      <c r="X38" s="30"/>
      <c r="Y38" s="30"/>
      <c r="Z38" s="30"/>
      <c r="AA38" s="30"/>
      <c r="AB38" s="30"/>
      <c r="AC38" s="31"/>
      <c r="AD38" s="30"/>
      <c r="AE38" s="13">
        <f t="shared" si="10"/>
        <v>54000</v>
      </c>
      <c r="AG38" s="13">
        <f t="shared" si="7"/>
        <v>54000</v>
      </c>
      <c r="AI38" s="31"/>
      <c r="AJ38" s="31"/>
      <c r="AK38" s="31"/>
      <c r="AL38" s="30"/>
      <c r="AM38" s="30">
        <v>54000</v>
      </c>
      <c r="AN38" s="30"/>
      <c r="AO38" s="30"/>
      <c r="AP38" s="30"/>
      <c r="AQ38" s="30"/>
      <c r="AR38" s="30"/>
      <c r="AS38" s="30"/>
      <c r="AT38" s="31"/>
      <c r="AU38" s="30"/>
      <c r="AV38" s="13">
        <f t="shared" si="8"/>
        <v>54000</v>
      </c>
      <c r="AX38" s="13">
        <f t="shared" si="9"/>
        <v>108000</v>
      </c>
    </row>
    <row r="39" spans="1:50" ht="15" x14ac:dyDescent="0.25">
      <c r="A39" s="19" t="s">
        <v>38</v>
      </c>
      <c r="B39" s="10"/>
      <c r="C39" s="31"/>
      <c r="D39" s="31">
        <v>554.24</v>
      </c>
      <c r="E39" s="31"/>
      <c r="F39" s="30"/>
      <c r="G39" s="30"/>
      <c r="H39" s="30">
        <v>1500</v>
      </c>
      <c r="I39" s="30"/>
      <c r="J39" s="30"/>
      <c r="K39" s="30"/>
      <c r="L39" s="30">
        <v>1500</v>
      </c>
      <c r="M39" s="30"/>
      <c r="N39" s="31"/>
      <c r="O39" s="30"/>
      <c r="P39" s="13">
        <f t="shared" si="6"/>
        <v>3554.24</v>
      </c>
      <c r="R39" s="31"/>
      <c r="S39" s="31"/>
      <c r="T39" s="31"/>
      <c r="U39" s="30">
        <v>1500</v>
      </c>
      <c r="V39" s="30"/>
      <c r="W39" s="30">
        <v>1500</v>
      </c>
      <c r="X39" s="30"/>
      <c r="Y39" s="30"/>
      <c r="Z39" s="30"/>
      <c r="AA39" s="30">
        <v>1500</v>
      </c>
      <c r="AB39" s="30"/>
      <c r="AC39" s="31"/>
      <c r="AD39" s="30"/>
      <c r="AE39" s="13">
        <f t="shared" si="10"/>
        <v>4500</v>
      </c>
      <c r="AG39" s="13">
        <f t="shared" si="7"/>
        <v>8054.24</v>
      </c>
      <c r="AI39" s="31"/>
      <c r="AJ39" s="31"/>
      <c r="AK39" s="31" t="s">
        <v>59</v>
      </c>
      <c r="AL39" s="30">
        <v>1500</v>
      </c>
      <c r="AM39" s="30"/>
      <c r="AN39" s="30">
        <v>1500</v>
      </c>
      <c r="AO39" s="30"/>
      <c r="AP39" s="30"/>
      <c r="AQ39" s="30">
        <v>1500</v>
      </c>
      <c r="AR39" s="30"/>
      <c r="AS39" s="30"/>
      <c r="AT39" s="31">
        <v>1500</v>
      </c>
      <c r="AU39" s="30"/>
      <c r="AV39" s="13">
        <f t="shared" si="8"/>
        <v>6000</v>
      </c>
      <c r="AX39" s="13">
        <f t="shared" si="9"/>
        <v>14054.24</v>
      </c>
    </row>
    <row r="40" spans="1:50" ht="15" x14ac:dyDescent="0.25">
      <c r="A40" s="19" t="s">
        <v>39</v>
      </c>
      <c r="B40" s="10"/>
      <c r="C40" s="31">
        <v>2.7</v>
      </c>
      <c r="D40" s="31"/>
      <c r="E40" s="31">
        <v>2.16</v>
      </c>
      <c r="F40" s="31">
        <v>100</v>
      </c>
      <c r="G40" s="31">
        <v>100</v>
      </c>
      <c r="H40" s="31">
        <v>100</v>
      </c>
      <c r="I40" s="31">
        <v>100</v>
      </c>
      <c r="J40" s="31">
        <v>100</v>
      </c>
      <c r="K40" s="31">
        <v>100</v>
      </c>
      <c r="L40" s="31">
        <v>100</v>
      </c>
      <c r="M40" s="31">
        <v>100</v>
      </c>
      <c r="N40" s="31">
        <v>100</v>
      </c>
      <c r="O40" s="30"/>
      <c r="P40" s="13">
        <f t="shared" si="6"/>
        <v>904.86</v>
      </c>
      <c r="R40" s="31">
        <v>100</v>
      </c>
      <c r="S40" s="31">
        <v>100</v>
      </c>
      <c r="T40" s="31">
        <v>100</v>
      </c>
      <c r="U40" s="31">
        <v>100</v>
      </c>
      <c r="V40" s="31">
        <v>100</v>
      </c>
      <c r="W40" s="31">
        <v>100</v>
      </c>
      <c r="X40" s="31">
        <v>100</v>
      </c>
      <c r="Y40" s="31">
        <v>100</v>
      </c>
      <c r="Z40" s="31">
        <v>100</v>
      </c>
      <c r="AA40" s="31">
        <v>100</v>
      </c>
      <c r="AB40" s="31">
        <v>100</v>
      </c>
      <c r="AC40" s="31">
        <v>100</v>
      </c>
      <c r="AD40" s="30"/>
      <c r="AE40" s="13">
        <f t="shared" si="10"/>
        <v>1200</v>
      </c>
      <c r="AG40" s="13">
        <f t="shared" si="7"/>
        <v>2104.86</v>
      </c>
      <c r="AI40" s="31">
        <v>100</v>
      </c>
      <c r="AJ40" s="31">
        <v>100</v>
      </c>
      <c r="AK40" s="31">
        <v>100</v>
      </c>
      <c r="AL40" s="31">
        <v>100</v>
      </c>
      <c r="AM40" s="31">
        <v>100</v>
      </c>
      <c r="AN40" s="31">
        <v>100</v>
      </c>
      <c r="AO40" s="31">
        <v>100</v>
      </c>
      <c r="AP40" s="31">
        <v>100</v>
      </c>
      <c r="AQ40" s="31">
        <v>100</v>
      </c>
      <c r="AR40" s="31">
        <v>100</v>
      </c>
      <c r="AS40" s="31">
        <v>100</v>
      </c>
      <c r="AT40" s="31">
        <v>100</v>
      </c>
      <c r="AU40" s="30"/>
      <c r="AV40" s="13">
        <f t="shared" si="8"/>
        <v>1200</v>
      </c>
      <c r="AX40" s="13">
        <f t="shared" si="9"/>
        <v>3304.86</v>
      </c>
    </row>
    <row r="41" spans="1:50" ht="15" x14ac:dyDescent="0.25">
      <c r="A41" s="19" t="s">
        <v>40</v>
      </c>
      <c r="B41" s="10"/>
      <c r="C41" s="31">
        <v>171.79</v>
      </c>
      <c r="D41" s="31">
        <v>221.34</v>
      </c>
      <c r="E41" s="31">
        <v>541.58000000000004</v>
      </c>
      <c r="F41" s="31"/>
      <c r="G41" s="31"/>
      <c r="H41" s="31"/>
      <c r="I41" s="31"/>
      <c r="J41" s="31"/>
      <c r="K41" s="31"/>
      <c r="L41" s="31"/>
      <c r="M41" s="31"/>
      <c r="N41" s="31"/>
      <c r="O41" s="30"/>
      <c r="P41" s="13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0"/>
      <c r="AE41" s="13"/>
      <c r="AG41" s="13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0"/>
      <c r="AV41" s="13"/>
      <c r="AX41" s="13"/>
    </row>
    <row r="42" spans="1:50" ht="15" x14ac:dyDescent="0.25">
      <c r="A42" s="19" t="s">
        <v>41</v>
      </c>
      <c r="B42" s="10"/>
      <c r="C42" s="31">
        <v>156.09</v>
      </c>
      <c r="D42" s="31">
        <v>118.92</v>
      </c>
      <c r="E42" s="31">
        <v>1042.94</v>
      </c>
      <c r="F42" s="31">
        <v>60</v>
      </c>
      <c r="G42" s="31">
        <v>60</v>
      </c>
      <c r="H42" s="31">
        <v>60</v>
      </c>
      <c r="I42" s="31">
        <v>60</v>
      </c>
      <c r="J42" s="31">
        <v>60</v>
      </c>
      <c r="K42" s="31">
        <v>60</v>
      </c>
      <c r="L42" s="31">
        <v>60</v>
      </c>
      <c r="M42" s="31">
        <v>50</v>
      </c>
      <c r="N42" s="31">
        <v>60</v>
      </c>
      <c r="O42" s="30"/>
      <c r="P42" s="13">
        <f t="shared" si="6"/>
        <v>1847.95</v>
      </c>
      <c r="R42" s="31">
        <v>50</v>
      </c>
      <c r="S42" s="31">
        <v>50</v>
      </c>
      <c r="T42" s="31">
        <v>50</v>
      </c>
      <c r="U42" s="31">
        <v>50</v>
      </c>
      <c r="V42" s="31">
        <v>50</v>
      </c>
      <c r="W42" s="31">
        <v>50</v>
      </c>
      <c r="X42" s="31">
        <v>50</v>
      </c>
      <c r="Y42" s="31">
        <v>50</v>
      </c>
      <c r="Z42" s="31">
        <v>50</v>
      </c>
      <c r="AA42" s="31">
        <v>50</v>
      </c>
      <c r="AB42" s="31">
        <v>50</v>
      </c>
      <c r="AC42" s="31">
        <v>50</v>
      </c>
      <c r="AD42" s="30"/>
      <c r="AE42" s="13">
        <f t="shared" si="10"/>
        <v>600</v>
      </c>
      <c r="AG42" s="13">
        <f t="shared" si="7"/>
        <v>2447.9499999999998</v>
      </c>
      <c r="AI42" s="31">
        <v>50</v>
      </c>
      <c r="AJ42" s="31">
        <v>50</v>
      </c>
      <c r="AK42" s="31">
        <v>50</v>
      </c>
      <c r="AL42" s="31">
        <v>50</v>
      </c>
      <c r="AM42" s="31">
        <v>50</v>
      </c>
      <c r="AN42" s="31">
        <v>50</v>
      </c>
      <c r="AO42" s="31">
        <v>50</v>
      </c>
      <c r="AP42" s="31">
        <v>50</v>
      </c>
      <c r="AQ42" s="31">
        <v>50</v>
      </c>
      <c r="AR42" s="31">
        <v>50</v>
      </c>
      <c r="AS42" s="31">
        <v>50</v>
      </c>
      <c r="AT42" s="31">
        <v>50</v>
      </c>
      <c r="AU42" s="30"/>
      <c r="AV42" s="13">
        <f t="shared" si="8"/>
        <v>600</v>
      </c>
      <c r="AX42" s="13">
        <f t="shared" si="9"/>
        <v>3047.95</v>
      </c>
    </row>
    <row r="43" spans="1:50" ht="15" x14ac:dyDescent="0.25">
      <c r="A43" s="36" t="s">
        <v>42</v>
      </c>
      <c r="B43" s="37"/>
      <c r="C43" s="38"/>
      <c r="D43" s="38"/>
      <c r="E43" s="31"/>
      <c r="F43" s="30"/>
      <c r="G43" s="30"/>
      <c r="H43" s="30"/>
      <c r="I43" s="30"/>
      <c r="J43" s="30"/>
      <c r="K43" s="30"/>
      <c r="L43" s="30"/>
      <c r="M43" s="30">
        <v>1814</v>
      </c>
      <c r="N43" s="31"/>
      <c r="O43" s="30"/>
      <c r="P43" s="13">
        <f t="shared" si="6"/>
        <v>1814</v>
      </c>
      <c r="R43" s="38"/>
      <c r="S43" s="38"/>
      <c r="T43" s="31"/>
      <c r="U43" s="30"/>
      <c r="V43" s="30"/>
      <c r="W43" s="30"/>
      <c r="X43" s="30"/>
      <c r="Y43" s="30"/>
      <c r="Z43" s="30"/>
      <c r="AA43" s="30"/>
      <c r="AB43" s="30">
        <v>1814</v>
      </c>
      <c r="AC43" s="31"/>
      <c r="AD43" s="30"/>
      <c r="AE43" s="13">
        <f t="shared" si="10"/>
        <v>1814</v>
      </c>
      <c r="AG43" s="13">
        <f t="shared" si="7"/>
        <v>3628</v>
      </c>
      <c r="AI43" s="38"/>
      <c r="AJ43" s="38"/>
      <c r="AK43" s="31"/>
      <c r="AL43" s="30"/>
      <c r="AM43" s="30"/>
      <c r="AN43" s="30"/>
      <c r="AO43" s="30"/>
      <c r="AP43" s="30"/>
      <c r="AQ43" s="30"/>
      <c r="AR43" s="30"/>
      <c r="AS43" s="30">
        <v>1814</v>
      </c>
      <c r="AT43" s="31"/>
      <c r="AU43" s="30"/>
      <c r="AV43" s="13">
        <f t="shared" si="8"/>
        <v>1814</v>
      </c>
      <c r="AX43" s="13">
        <f t="shared" si="9"/>
        <v>5442</v>
      </c>
    </row>
    <row r="44" spans="1:50" ht="15" x14ac:dyDescent="0.25">
      <c r="A44" s="19" t="s">
        <v>43</v>
      </c>
      <c r="B44" s="10"/>
      <c r="C44" s="31"/>
      <c r="D44" s="31"/>
      <c r="E44" s="31"/>
      <c r="F44" s="30"/>
      <c r="G44" s="30"/>
      <c r="H44" s="30"/>
      <c r="I44" s="30"/>
      <c r="J44" s="30"/>
      <c r="K44" s="30"/>
      <c r="L44" s="30"/>
      <c r="M44" s="30"/>
      <c r="N44" s="31"/>
      <c r="O44" s="30"/>
      <c r="P44" s="13">
        <f t="shared" si="6"/>
        <v>0</v>
      </c>
      <c r="R44" s="31"/>
      <c r="S44" s="31"/>
      <c r="T44" s="31"/>
      <c r="U44" s="30"/>
      <c r="V44" s="30"/>
      <c r="W44" s="30"/>
      <c r="X44" s="30"/>
      <c r="Y44" s="30"/>
      <c r="Z44" s="30"/>
      <c r="AA44" s="30"/>
      <c r="AB44" s="30"/>
      <c r="AC44" s="31"/>
      <c r="AD44" s="30"/>
      <c r="AE44" s="13">
        <f t="shared" si="10"/>
        <v>0</v>
      </c>
      <c r="AG44" s="13">
        <f t="shared" si="7"/>
        <v>0</v>
      </c>
      <c r="AI44" s="31"/>
      <c r="AJ44" s="31"/>
      <c r="AK44" s="31"/>
      <c r="AL44" s="30"/>
      <c r="AM44" s="30"/>
      <c r="AN44" s="30"/>
      <c r="AO44" s="30"/>
      <c r="AP44" s="30"/>
      <c r="AQ44" s="30"/>
      <c r="AR44" s="30"/>
      <c r="AS44" s="30"/>
      <c r="AT44" s="31"/>
      <c r="AU44" s="30"/>
      <c r="AV44" s="13">
        <f t="shared" si="8"/>
        <v>0</v>
      </c>
      <c r="AX44" s="13">
        <f t="shared" si="9"/>
        <v>0</v>
      </c>
    </row>
    <row r="45" spans="1:50" ht="15" x14ac:dyDescent="0.25">
      <c r="A45" s="19" t="s">
        <v>44</v>
      </c>
      <c r="B45" s="10"/>
      <c r="C45" s="31">
        <v>3.65</v>
      </c>
      <c r="D45" s="31">
        <v>382</v>
      </c>
      <c r="E45" s="31">
        <v>2.92</v>
      </c>
      <c r="F45" s="31">
        <v>10</v>
      </c>
      <c r="G45" s="31">
        <v>10</v>
      </c>
      <c r="H45" s="31">
        <v>10</v>
      </c>
      <c r="I45" s="31">
        <v>10</v>
      </c>
      <c r="J45" s="31">
        <v>10</v>
      </c>
      <c r="K45" s="31">
        <v>10</v>
      </c>
      <c r="L45" s="31">
        <v>10</v>
      </c>
      <c r="M45" s="31">
        <v>10</v>
      </c>
      <c r="N45" s="31">
        <v>10</v>
      </c>
      <c r="O45" s="30"/>
      <c r="P45" s="13">
        <f t="shared" si="6"/>
        <v>478.57</v>
      </c>
      <c r="R45" s="31">
        <v>10</v>
      </c>
      <c r="S45" s="31">
        <v>410</v>
      </c>
      <c r="T45" s="31">
        <v>10</v>
      </c>
      <c r="U45" s="31">
        <v>10</v>
      </c>
      <c r="V45" s="31">
        <v>10</v>
      </c>
      <c r="W45" s="31">
        <v>10</v>
      </c>
      <c r="X45" s="31">
        <v>10</v>
      </c>
      <c r="Y45" s="31">
        <v>10</v>
      </c>
      <c r="Z45" s="31">
        <v>10</v>
      </c>
      <c r="AA45" s="31">
        <v>10</v>
      </c>
      <c r="AB45" s="31">
        <v>10</v>
      </c>
      <c r="AC45" s="31">
        <v>10</v>
      </c>
      <c r="AD45" s="30"/>
      <c r="AE45" s="13">
        <f t="shared" si="10"/>
        <v>520</v>
      </c>
      <c r="AG45" s="13">
        <f t="shared" si="7"/>
        <v>998.56999999999994</v>
      </c>
      <c r="AI45" s="31">
        <v>10</v>
      </c>
      <c r="AJ45" s="31">
        <v>410</v>
      </c>
      <c r="AK45" s="31">
        <v>10</v>
      </c>
      <c r="AL45" s="31">
        <v>10</v>
      </c>
      <c r="AM45" s="31">
        <v>10</v>
      </c>
      <c r="AN45" s="31">
        <v>10</v>
      </c>
      <c r="AO45" s="31">
        <v>10</v>
      </c>
      <c r="AP45" s="31">
        <v>10</v>
      </c>
      <c r="AQ45" s="31">
        <v>10</v>
      </c>
      <c r="AR45" s="31">
        <v>10</v>
      </c>
      <c r="AS45" s="31">
        <v>10</v>
      </c>
      <c r="AT45" s="31">
        <v>10</v>
      </c>
      <c r="AU45" s="30"/>
      <c r="AV45" s="13">
        <f t="shared" si="8"/>
        <v>520</v>
      </c>
      <c r="AX45" s="13">
        <f t="shared" si="9"/>
        <v>1518.57</v>
      </c>
    </row>
    <row r="46" spans="1:50" ht="15" x14ac:dyDescent="0.25">
      <c r="A46" s="9" t="s">
        <v>45</v>
      </c>
      <c r="B46" s="10"/>
      <c r="C46" s="31"/>
      <c r="D46" s="31"/>
      <c r="E46" s="31"/>
      <c r="F46" s="31">
        <v>20</v>
      </c>
      <c r="G46" s="31">
        <v>20</v>
      </c>
      <c r="H46" s="31">
        <v>20</v>
      </c>
      <c r="I46" s="31">
        <v>20</v>
      </c>
      <c r="J46" s="31">
        <v>20</v>
      </c>
      <c r="K46" s="31">
        <v>20</v>
      </c>
      <c r="L46" s="31">
        <v>20</v>
      </c>
      <c r="M46" s="31">
        <v>20</v>
      </c>
      <c r="N46" s="31">
        <v>20</v>
      </c>
      <c r="O46" s="30"/>
      <c r="P46" s="13">
        <f t="shared" si="6"/>
        <v>180</v>
      </c>
      <c r="R46" s="31">
        <v>20</v>
      </c>
      <c r="S46" s="31">
        <v>20</v>
      </c>
      <c r="T46" s="31">
        <v>20</v>
      </c>
      <c r="U46" s="31">
        <v>20</v>
      </c>
      <c r="V46" s="31">
        <v>20</v>
      </c>
      <c r="W46" s="31">
        <v>20</v>
      </c>
      <c r="X46" s="31">
        <v>20</v>
      </c>
      <c r="Y46" s="31">
        <v>20</v>
      </c>
      <c r="Z46" s="31">
        <v>20</v>
      </c>
      <c r="AA46" s="31">
        <v>20</v>
      </c>
      <c r="AB46" s="31">
        <v>20</v>
      </c>
      <c r="AC46" s="31">
        <v>20</v>
      </c>
      <c r="AD46" s="30"/>
      <c r="AE46" s="13">
        <f t="shared" si="10"/>
        <v>240</v>
      </c>
      <c r="AG46" s="13">
        <f t="shared" si="7"/>
        <v>420</v>
      </c>
      <c r="AI46" s="31">
        <v>20</v>
      </c>
      <c r="AJ46" s="31">
        <v>20</v>
      </c>
      <c r="AK46" s="31">
        <v>20</v>
      </c>
      <c r="AL46" s="31">
        <v>20</v>
      </c>
      <c r="AM46" s="31">
        <v>20</v>
      </c>
      <c r="AN46" s="31">
        <v>20</v>
      </c>
      <c r="AO46" s="31">
        <v>20</v>
      </c>
      <c r="AP46" s="31">
        <v>20</v>
      </c>
      <c r="AQ46" s="31">
        <v>20</v>
      </c>
      <c r="AR46" s="31">
        <v>20</v>
      </c>
      <c r="AS46" s="31">
        <v>20</v>
      </c>
      <c r="AT46" s="31">
        <v>20</v>
      </c>
      <c r="AU46" s="30"/>
      <c r="AV46" s="13">
        <f t="shared" si="8"/>
        <v>240</v>
      </c>
      <c r="AX46" s="13">
        <f t="shared" si="9"/>
        <v>660</v>
      </c>
    </row>
    <row r="47" spans="1:50" ht="15" x14ac:dyDescent="0.25">
      <c r="A47" s="9" t="s">
        <v>46</v>
      </c>
      <c r="B47" s="10"/>
      <c r="C47" s="31"/>
      <c r="D47" s="31"/>
      <c r="E47" s="31"/>
      <c r="F47" s="30"/>
      <c r="G47" s="30"/>
      <c r="H47" s="30"/>
      <c r="I47" s="30"/>
      <c r="J47" s="30"/>
      <c r="K47" s="30"/>
      <c r="L47" s="30"/>
      <c r="M47" s="30"/>
      <c r="N47" s="31"/>
      <c r="O47" s="30"/>
      <c r="P47" s="13">
        <f t="shared" si="6"/>
        <v>0</v>
      </c>
      <c r="R47" s="31"/>
      <c r="S47" s="31"/>
      <c r="T47" s="31"/>
      <c r="U47" s="30"/>
      <c r="V47" s="30"/>
      <c r="W47" s="30"/>
      <c r="X47" s="30"/>
      <c r="Y47" s="30"/>
      <c r="Z47" s="30"/>
      <c r="AA47" s="30"/>
      <c r="AB47" s="30"/>
      <c r="AC47" s="31"/>
      <c r="AD47" s="30"/>
      <c r="AE47" s="13">
        <f t="shared" si="10"/>
        <v>0</v>
      </c>
      <c r="AG47" s="13">
        <f t="shared" si="7"/>
        <v>0</v>
      </c>
      <c r="AI47" s="31"/>
      <c r="AJ47" s="31"/>
      <c r="AK47" s="31"/>
      <c r="AL47" s="30"/>
      <c r="AM47" s="30"/>
      <c r="AN47" s="30"/>
      <c r="AO47" s="30"/>
      <c r="AP47" s="30"/>
      <c r="AQ47" s="30"/>
      <c r="AR47" s="30"/>
      <c r="AS47" s="30"/>
      <c r="AT47" s="31"/>
      <c r="AU47" s="30"/>
      <c r="AV47" s="13">
        <f t="shared" si="8"/>
        <v>0</v>
      </c>
      <c r="AX47" s="13">
        <f t="shared" si="9"/>
        <v>0</v>
      </c>
    </row>
    <row r="48" spans="1:50" ht="15" x14ac:dyDescent="0.25">
      <c r="A48" s="9" t="s">
        <v>47</v>
      </c>
      <c r="B48" s="10"/>
      <c r="C48" s="31"/>
      <c r="D48" s="31"/>
      <c r="E48" s="31"/>
      <c r="F48" s="30"/>
      <c r="G48" s="30"/>
      <c r="H48" s="30"/>
      <c r="I48" s="30"/>
      <c r="J48" s="30"/>
      <c r="K48" s="30"/>
      <c r="L48" s="30"/>
      <c r="M48" s="30"/>
      <c r="N48" s="31"/>
      <c r="O48" s="30"/>
      <c r="P48" s="13">
        <f t="shared" si="6"/>
        <v>0</v>
      </c>
      <c r="R48" s="31"/>
      <c r="S48" s="31"/>
      <c r="T48" s="31"/>
      <c r="U48" s="30"/>
      <c r="V48" s="30"/>
      <c r="W48" s="30"/>
      <c r="X48" s="30"/>
      <c r="Y48" s="30"/>
      <c r="Z48" s="30"/>
      <c r="AA48" s="30"/>
      <c r="AB48" s="30"/>
      <c r="AC48" s="31"/>
      <c r="AD48" s="30"/>
      <c r="AE48" s="13">
        <f t="shared" si="10"/>
        <v>0</v>
      </c>
      <c r="AG48" s="13">
        <f t="shared" si="7"/>
        <v>0</v>
      </c>
      <c r="AI48" s="31"/>
      <c r="AJ48" s="31"/>
      <c r="AK48" s="31"/>
      <c r="AL48" s="30"/>
      <c r="AM48" s="30"/>
      <c r="AN48" s="30"/>
      <c r="AO48" s="30"/>
      <c r="AP48" s="30"/>
      <c r="AQ48" s="30"/>
      <c r="AR48" s="30"/>
      <c r="AS48" s="30"/>
      <c r="AT48" s="31"/>
      <c r="AU48" s="30"/>
      <c r="AV48" s="13">
        <f t="shared" si="8"/>
        <v>0</v>
      </c>
      <c r="AX48" s="13">
        <f t="shared" si="9"/>
        <v>0</v>
      </c>
    </row>
    <row r="49" spans="1:50" ht="15" x14ac:dyDescent="0.25">
      <c r="A49" s="9" t="s">
        <v>48</v>
      </c>
      <c r="B49" s="10"/>
      <c r="C49" s="31">
        <v>306.52</v>
      </c>
      <c r="D49" s="31">
        <v>194.11</v>
      </c>
      <c r="E49" s="31">
        <v>297.86</v>
      </c>
      <c r="F49" s="31">
        <v>175</v>
      </c>
      <c r="G49" s="31">
        <v>175</v>
      </c>
      <c r="H49" s="31">
        <v>175</v>
      </c>
      <c r="I49" s="31">
        <v>175</v>
      </c>
      <c r="J49" s="31">
        <v>175</v>
      </c>
      <c r="K49" s="31">
        <v>175</v>
      </c>
      <c r="L49" s="31">
        <v>175</v>
      </c>
      <c r="M49" s="31">
        <v>175</v>
      </c>
      <c r="N49" s="31">
        <v>175</v>
      </c>
      <c r="O49" s="30"/>
      <c r="P49" s="13">
        <f t="shared" si="6"/>
        <v>2373.4899999999998</v>
      </c>
      <c r="R49" s="31">
        <v>175</v>
      </c>
      <c r="S49" s="31">
        <v>175</v>
      </c>
      <c r="T49" s="31">
        <v>175</v>
      </c>
      <c r="U49" s="31">
        <v>175</v>
      </c>
      <c r="V49" s="31">
        <v>175</v>
      </c>
      <c r="W49" s="31">
        <v>175</v>
      </c>
      <c r="X49" s="31">
        <v>175</v>
      </c>
      <c r="Y49" s="31">
        <v>175</v>
      </c>
      <c r="Z49" s="31">
        <v>175</v>
      </c>
      <c r="AA49" s="31">
        <v>175</v>
      </c>
      <c r="AB49" s="31">
        <v>175</v>
      </c>
      <c r="AC49" s="31">
        <v>175</v>
      </c>
      <c r="AD49" s="30"/>
      <c r="AE49" s="13">
        <f t="shared" si="10"/>
        <v>2100</v>
      </c>
      <c r="AG49" s="13">
        <f t="shared" si="7"/>
        <v>4473.49</v>
      </c>
      <c r="AI49" s="31">
        <v>175</v>
      </c>
      <c r="AJ49" s="31">
        <v>175</v>
      </c>
      <c r="AK49" s="31">
        <v>175</v>
      </c>
      <c r="AL49" s="31">
        <v>175</v>
      </c>
      <c r="AM49" s="31">
        <v>175</v>
      </c>
      <c r="AN49" s="31">
        <v>175</v>
      </c>
      <c r="AO49" s="31">
        <v>175</v>
      </c>
      <c r="AP49" s="31">
        <v>175</v>
      </c>
      <c r="AQ49" s="31">
        <v>175</v>
      </c>
      <c r="AR49" s="31">
        <v>175</v>
      </c>
      <c r="AS49" s="31">
        <v>175</v>
      </c>
      <c r="AT49" s="31">
        <v>175</v>
      </c>
      <c r="AU49" s="30"/>
      <c r="AV49" s="13">
        <f t="shared" si="8"/>
        <v>2100</v>
      </c>
      <c r="AX49" s="13">
        <f t="shared" si="9"/>
        <v>6573.49</v>
      </c>
    </row>
    <row r="50" spans="1:50" ht="15" x14ac:dyDescent="0.25">
      <c r="A50" s="9" t="s">
        <v>49</v>
      </c>
      <c r="B50" s="10"/>
      <c r="C50" s="31">
        <v>1513.99</v>
      </c>
      <c r="D50" s="31">
        <v>1513.99</v>
      </c>
      <c r="E50" s="31">
        <v>1513.99</v>
      </c>
      <c r="F50" s="31">
        <v>1513.99</v>
      </c>
      <c r="G50" s="31">
        <v>1513.99</v>
      </c>
      <c r="H50" s="31">
        <v>1513.99</v>
      </c>
      <c r="I50" s="31">
        <v>1513.99</v>
      </c>
      <c r="J50" s="31">
        <v>1513.99</v>
      </c>
      <c r="K50" s="31">
        <v>1513.99</v>
      </c>
      <c r="L50" s="31">
        <v>1513.99</v>
      </c>
      <c r="M50" s="31">
        <v>1513.99</v>
      </c>
      <c r="N50" s="31">
        <v>9720</v>
      </c>
      <c r="O50" s="30"/>
      <c r="P50" s="13">
        <f t="shared" si="6"/>
        <v>26373.89</v>
      </c>
      <c r="R50" s="31">
        <v>1513.99</v>
      </c>
      <c r="S50" s="31">
        <v>1513.99</v>
      </c>
      <c r="T50" s="31">
        <v>1513.99</v>
      </c>
      <c r="U50" s="31">
        <v>1513.99</v>
      </c>
      <c r="V50" s="31">
        <v>1513.99</v>
      </c>
      <c r="W50" s="31">
        <v>1513.99</v>
      </c>
      <c r="X50" s="31">
        <v>1513.99</v>
      </c>
      <c r="Y50" s="31">
        <v>1513.99</v>
      </c>
      <c r="Z50" s="31">
        <v>1513.99</v>
      </c>
      <c r="AA50" s="31">
        <v>1513.99</v>
      </c>
      <c r="AB50" s="31">
        <v>1513.99</v>
      </c>
      <c r="AC50" s="31">
        <v>9720</v>
      </c>
      <c r="AD50" s="30"/>
      <c r="AE50" s="13">
        <v>18167.88</v>
      </c>
      <c r="AG50" s="13">
        <f t="shared" si="7"/>
        <v>44541.770000000004</v>
      </c>
      <c r="AI50" s="31">
        <v>1513.99</v>
      </c>
      <c r="AJ50" s="31">
        <v>1513.99</v>
      </c>
      <c r="AK50" s="31">
        <v>1513.99</v>
      </c>
      <c r="AL50" s="31">
        <v>1513.99</v>
      </c>
      <c r="AM50" s="31">
        <v>1513.99</v>
      </c>
      <c r="AN50" s="31">
        <v>1513.99</v>
      </c>
      <c r="AO50" s="31">
        <v>1513.99</v>
      </c>
      <c r="AP50" s="31">
        <v>1513.99</v>
      </c>
      <c r="AQ50" s="31">
        <v>1513.99</v>
      </c>
      <c r="AR50" s="31">
        <v>1513.99</v>
      </c>
      <c r="AS50" s="31">
        <v>1513.99</v>
      </c>
      <c r="AT50" s="31">
        <v>9720</v>
      </c>
      <c r="AU50" s="30"/>
      <c r="AV50" s="13">
        <f t="shared" si="8"/>
        <v>26373.89</v>
      </c>
      <c r="AX50" s="13">
        <f t="shared" si="9"/>
        <v>70915.66</v>
      </c>
    </row>
    <row r="51" spans="1:50" ht="15" x14ac:dyDescent="0.25">
      <c r="A51" s="9" t="s">
        <v>50</v>
      </c>
      <c r="B51" s="10"/>
      <c r="C51" s="31"/>
      <c r="D51" s="31"/>
      <c r="E51" s="31"/>
      <c r="F51" s="30"/>
      <c r="G51" s="30"/>
      <c r="H51" s="30"/>
      <c r="I51" s="30"/>
      <c r="J51" s="30"/>
      <c r="K51" s="30"/>
      <c r="L51" s="30"/>
      <c r="M51" s="30"/>
      <c r="N51" s="31"/>
      <c r="O51" s="30"/>
      <c r="P51" s="13">
        <f t="shared" si="6"/>
        <v>0</v>
      </c>
      <c r="R51" s="31"/>
      <c r="S51" s="31"/>
      <c r="T51" s="31"/>
      <c r="U51" s="30"/>
      <c r="V51" s="30"/>
      <c r="W51" s="30"/>
      <c r="X51" s="30"/>
      <c r="Y51" s="30"/>
      <c r="Z51" s="30"/>
      <c r="AA51" s="30"/>
      <c r="AB51" s="30"/>
      <c r="AC51" s="31"/>
      <c r="AD51" s="30"/>
      <c r="AE51" s="13">
        <f t="shared" si="10"/>
        <v>0</v>
      </c>
      <c r="AG51" s="13">
        <f t="shared" si="7"/>
        <v>0</v>
      </c>
      <c r="AI51" s="31"/>
      <c r="AJ51" s="31"/>
      <c r="AK51" s="31"/>
      <c r="AL51" s="30"/>
      <c r="AM51" s="30"/>
      <c r="AN51" s="30"/>
      <c r="AO51" s="30"/>
      <c r="AP51" s="30"/>
      <c r="AQ51" s="30"/>
      <c r="AR51" s="30"/>
      <c r="AS51" s="30"/>
      <c r="AT51" s="31"/>
      <c r="AU51" s="30"/>
      <c r="AV51" s="13">
        <f t="shared" si="8"/>
        <v>0</v>
      </c>
      <c r="AX51" s="13">
        <f t="shared" si="9"/>
        <v>0</v>
      </c>
    </row>
    <row r="52" spans="1:50" ht="15" x14ac:dyDescent="0.25">
      <c r="A52" s="9" t="s">
        <v>51</v>
      </c>
      <c r="B52" s="10"/>
      <c r="C52" s="31"/>
      <c r="D52" s="31"/>
      <c r="E52" s="31"/>
      <c r="F52" s="30"/>
      <c r="G52" s="30"/>
      <c r="H52" s="30"/>
      <c r="I52" s="30"/>
      <c r="J52" s="30"/>
      <c r="K52" s="30"/>
      <c r="L52" s="30"/>
      <c r="M52" s="30"/>
      <c r="N52" s="31"/>
      <c r="O52" s="30"/>
      <c r="P52" s="13">
        <f t="shared" si="6"/>
        <v>0</v>
      </c>
      <c r="R52" s="31"/>
      <c r="S52" s="31"/>
      <c r="T52" s="31"/>
      <c r="U52" s="30"/>
      <c r="V52" s="30"/>
      <c r="W52" s="30"/>
      <c r="X52" s="30"/>
      <c r="Y52" s="30"/>
      <c r="Z52" s="30"/>
      <c r="AA52" s="30"/>
      <c r="AB52" s="30"/>
      <c r="AC52" s="31"/>
      <c r="AD52" s="30"/>
      <c r="AE52" s="13">
        <f t="shared" si="10"/>
        <v>0</v>
      </c>
      <c r="AG52" s="13">
        <f t="shared" si="7"/>
        <v>0</v>
      </c>
      <c r="AI52" s="31"/>
      <c r="AJ52" s="31"/>
      <c r="AK52" s="31"/>
      <c r="AL52" s="30"/>
      <c r="AM52" s="30"/>
      <c r="AN52" s="30"/>
      <c r="AO52" s="30"/>
      <c r="AP52" s="30"/>
      <c r="AQ52" s="30"/>
      <c r="AR52" s="30"/>
      <c r="AS52" s="30"/>
      <c r="AT52" s="31"/>
      <c r="AU52" s="30"/>
      <c r="AV52" s="13">
        <f t="shared" si="8"/>
        <v>0</v>
      </c>
      <c r="AX52" s="13">
        <f t="shared" si="9"/>
        <v>0</v>
      </c>
    </row>
    <row r="53" spans="1:50" ht="15" x14ac:dyDescent="0.25">
      <c r="A53" s="9" t="s">
        <v>52</v>
      </c>
      <c r="B53" s="10"/>
      <c r="C53" s="31"/>
      <c r="D53" s="31"/>
      <c r="E53" s="31"/>
      <c r="F53" s="31">
        <v>50</v>
      </c>
      <c r="G53" s="31">
        <v>50</v>
      </c>
      <c r="H53" s="31">
        <v>50</v>
      </c>
      <c r="I53" s="31">
        <v>50</v>
      </c>
      <c r="J53" s="31">
        <v>50</v>
      </c>
      <c r="K53" s="31">
        <v>50</v>
      </c>
      <c r="L53" s="31">
        <v>50</v>
      </c>
      <c r="M53" s="31">
        <v>50</v>
      </c>
      <c r="N53" s="31">
        <v>50</v>
      </c>
      <c r="O53" s="30"/>
      <c r="P53" s="13">
        <f t="shared" si="6"/>
        <v>450</v>
      </c>
      <c r="R53" s="31">
        <v>50</v>
      </c>
      <c r="S53" s="31">
        <v>50</v>
      </c>
      <c r="T53" s="31">
        <v>50</v>
      </c>
      <c r="U53" s="31">
        <v>50</v>
      </c>
      <c r="V53" s="31">
        <v>50</v>
      </c>
      <c r="W53" s="31">
        <v>50</v>
      </c>
      <c r="X53" s="31">
        <v>50</v>
      </c>
      <c r="Y53" s="31">
        <v>50</v>
      </c>
      <c r="Z53" s="31">
        <v>50</v>
      </c>
      <c r="AA53" s="31">
        <v>50</v>
      </c>
      <c r="AB53" s="31">
        <v>50</v>
      </c>
      <c r="AC53" s="31">
        <v>50</v>
      </c>
      <c r="AD53" s="30"/>
      <c r="AE53" s="13">
        <f t="shared" si="10"/>
        <v>600</v>
      </c>
      <c r="AG53" s="13">
        <f t="shared" si="7"/>
        <v>1050</v>
      </c>
      <c r="AI53" s="31">
        <v>50</v>
      </c>
      <c r="AJ53" s="31">
        <v>50</v>
      </c>
      <c r="AK53" s="31">
        <v>50</v>
      </c>
      <c r="AL53" s="31">
        <v>50</v>
      </c>
      <c r="AM53" s="31">
        <v>50</v>
      </c>
      <c r="AN53" s="31">
        <v>50</v>
      </c>
      <c r="AO53" s="31">
        <v>50</v>
      </c>
      <c r="AP53" s="31">
        <v>50</v>
      </c>
      <c r="AQ53" s="31">
        <v>50</v>
      </c>
      <c r="AR53" s="31">
        <v>50</v>
      </c>
      <c r="AS53" s="31">
        <v>50</v>
      </c>
      <c r="AT53" s="31">
        <v>50</v>
      </c>
      <c r="AU53" s="30"/>
      <c r="AV53" s="13">
        <f t="shared" si="8"/>
        <v>600</v>
      </c>
      <c r="AX53" s="13">
        <f t="shared" si="9"/>
        <v>1650</v>
      </c>
    </row>
    <row r="54" spans="1:50" ht="15.75" thickBot="1" x14ac:dyDescent="0.3">
      <c r="A54" s="9" t="s">
        <v>53</v>
      </c>
      <c r="B54" s="10"/>
      <c r="C54" s="31"/>
      <c r="D54" s="31"/>
      <c r="E54" s="31">
        <v>20</v>
      </c>
      <c r="F54" s="31">
        <v>20</v>
      </c>
      <c r="G54" s="31">
        <v>20</v>
      </c>
      <c r="H54" s="31">
        <v>20</v>
      </c>
      <c r="I54" s="31">
        <v>20</v>
      </c>
      <c r="J54" s="31">
        <v>20</v>
      </c>
      <c r="K54" s="31">
        <v>20</v>
      </c>
      <c r="L54" s="31">
        <v>20</v>
      </c>
      <c r="M54" s="31">
        <v>20</v>
      </c>
      <c r="N54" s="31">
        <v>20</v>
      </c>
      <c r="O54" s="30"/>
      <c r="P54" s="13">
        <f t="shared" si="6"/>
        <v>200</v>
      </c>
      <c r="R54" s="31">
        <v>10</v>
      </c>
      <c r="S54" s="31">
        <v>10</v>
      </c>
      <c r="T54" s="31">
        <v>10</v>
      </c>
      <c r="U54" s="31">
        <v>10</v>
      </c>
      <c r="V54" s="31">
        <v>10</v>
      </c>
      <c r="W54" s="31">
        <v>10</v>
      </c>
      <c r="X54" s="31">
        <v>10</v>
      </c>
      <c r="Y54" s="31">
        <v>10</v>
      </c>
      <c r="Z54" s="31">
        <v>10</v>
      </c>
      <c r="AA54" s="31">
        <v>10</v>
      </c>
      <c r="AB54" s="31">
        <v>10</v>
      </c>
      <c r="AC54" s="31">
        <v>10</v>
      </c>
      <c r="AD54" s="30"/>
      <c r="AE54" s="13">
        <f t="shared" si="10"/>
        <v>120</v>
      </c>
      <c r="AG54" s="16">
        <f t="shared" si="7"/>
        <v>320</v>
      </c>
      <c r="AI54" s="31">
        <v>10</v>
      </c>
      <c r="AJ54" s="31">
        <v>10</v>
      </c>
      <c r="AK54" s="31">
        <v>10</v>
      </c>
      <c r="AL54" s="31">
        <v>10</v>
      </c>
      <c r="AM54" s="31">
        <v>10</v>
      </c>
      <c r="AN54" s="31">
        <v>10</v>
      </c>
      <c r="AO54" s="31">
        <v>10</v>
      </c>
      <c r="AP54" s="31">
        <v>10</v>
      </c>
      <c r="AQ54" s="31">
        <v>10</v>
      </c>
      <c r="AR54" s="31">
        <v>10</v>
      </c>
      <c r="AS54" s="31">
        <v>10</v>
      </c>
      <c r="AT54" s="31">
        <v>10</v>
      </c>
      <c r="AU54" s="30"/>
      <c r="AV54" s="13">
        <f t="shared" si="8"/>
        <v>120</v>
      </c>
      <c r="AX54" s="16">
        <f t="shared" si="9"/>
        <v>440</v>
      </c>
    </row>
    <row r="55" spans="1:50" ht="19.5" thickBot="1" x14ac:dyDescent="0.35">
      <c r="A55" s="21" t="s">
        <v>54</v>
      </c>
      <c r="B55" s="39"/>
      <c r="C55" s="23">
        <f t="shared" ref="C55:N55" si="11">SUM(C20:C54)</f>
        <v>4035.3100000000004</v>
      </c>
      <c r="D55" s="23">
        <f t="shared" si="11"/>
        <v>18245.84</v>
      </c>
      <c r="E55" s="23">
        <f t="shared" si="11"/>
        <v>7058.86</v>
      </c>
      <c r="F55" s="23">
        <f t="shared" si="11"/>
        <v>5027.74</v>
      </c>
      <c r="G55" s="23">
        <f t="shared" si="11"/>
        <v>5027.74</v>
      </c>
      <c r="H55" s="23">
        <f t="shared" si="11"/>
        <v>6677.74</v>
      </c>
      <c r="I55" s="23">
        <f t="shared" si="11"/>
        <v>5027.74</v>
      </c>
      <c r="J55" s="23">
        <f t="shared" si="11"/>
        <v>5027.74</v>
      </c>
      <c r="K55" s="23">
        <f t="shared" si="11"/>
        <v>5177.74</v>
      </c>
      <c r="L55" s="23">
        <f t="shared" si="11"/>
        <v>11277.74</v>
      </c>
      <c r="M55" s="23">
        <f t="shared" si="11"/>
        <v>6831.74</v>
      </c>
      <c r="N55" s="23">
        <f t="shared" si="11"/>
        <v>13383.75</v>
      </c>
      <c r="O55" s="24"/>
      <c r="P55" s="40">
        <f>SUM(P20:P54)</f>
        <v>102264.63000000002</v>
      </c>
      <c r="R55" s="23">
        <f t="shared" ref="R55:AC55" si="12">SUM(R20:R54)</f>
        <v>5007.74</v>
      </c>
      <c r="S55" s="23">
        <f t="shared" si="12"/>
        <v>5407.74</v>
      </c>
      <c r="T55" s="23">
        <f t="shared" si="12"/>
        <v>5157.74</v>
      </c>
      <c r="U55" s="23">
        <f t="shared" si="12"/>
        <v>6507.74</v>
      </c>
      <c r="V55" s="23">
        <f t="shared" si="12"/>
        <v>59007.74</v>
      </c>
      <c r="W55" s="23">
        <f t="shared" si="12"/>
        <v>6657.74</v>
      </c>
      <c r="X55" s="23">
        <f t="shared" si="12"/>
        <v>5007.74</v>
      </c>
      <c r="Y55" s="23">
        <f t="shared" si="12"/>
        <v>5007.74</v>
      </c>
      <c r="Z55" s="23">
        <f t="shared" si="12"/>
        <v>5157.74</v>
      </c>
      <c r="AA55" s="23">
        <f t="shared" si="12"/>
        <v>11257.74</v>
      </c>
      <c r="AB55" s="23">
        <f t="shared" si="12"/>
        <v>6821.74</v>
      </c>
      <c r="AC55" s="23">
        <f t="shared" si="12"/>
        <v>13363.75</v>
      </c>
      <c r="AD55" s="24"/>
      <c r="AE55" s="40">
        <f>SUM(AE20:AE54)</f>
        <v>126156.88</v>
      </c>
      <c r="AG55" s="40">
        <f>SUM(AG20:AG54)</f>
        <v>213571.84999999998</v>
      </c>
      <c r="AI55" s="23">
        <f t="shared" ref="AI55:AT55" si="13">SUM(AI20:AI54)</f>
        <v>5007.74</v>
      </c>
      <c r="AJ55" s="23">
        <f t="shared" si="13"/>
        <v>5407.74</v>
      </c>
      <c r="AK55" s="23">
        <f t="shared" si="13"/>
        <v>5157.74</v>
      </c>
      <c r="AL55" s="23">
        <f t="shared" si="13"/>
        <v>6507.74</v>
      </c>
      <c r="AM55" s="23">
        <f t="shared" si="13"/>
        <v>59007.74</v>
      </c>
      <c r="AN55" s="23">
        <f t="shared" si="13"/>
        <v>6657.74</v>
      </c>
      <c r="AO55" s="23">
        <f t="shared" si="13"/>
        <v>5007.74</v>
      </c>
      <c r="AP55" s="23">
        <f t="shared" si="13"/>
        <v>5007.74</v>
      </c>
      <c r="AQ55" s="23">
        <f t="shared" si="13"/>
        <v>6657.74</v>
      </c>
      <c r="AR55" s="23">
        <f t="shared" si="13"/>
        <v>9757.74</v>
      </c>
      <c r="AS55" s="23">
        <f t="shared" si="13"/>
        <v>6821.74</v>
      </c>
      <c r="AT55" s="23">
        <f t="shared" si="13"/>
        <v>414863.75</v>
      </c>
      <c r="AU55" s="24"/>
      <c r="AV55" s="40">
        <f>SUM(AV20:AV54)</f>
        <v>537247.89</v>
      </c>
      <c r="AX55" s="40">
        <f>SUM(AX20:AX54)</f>
        <v>750819.73999999987</v>
      </c>
    </row>
    <row r="56" spans="1:50" ht="15" x14ac:dyDescent="0.25">
      <c r="A56" s="9"/>
      <c r="B56" s="41"/>
      <c r="C56" s="42"/>
      <c r="D56" s="42"/>
      <c r="E56" s="11"/>
      <c r="F56" s="8"/>
      <c r="G56" s="8"/>
      <c r="H56" s="8"/>
      <c r="I56" s="8"/>
      <c r="J56" s="8"/>
      <c r="K56" s="8"/>
      <c r="L56" s="8"/>
      <c r="M56" s="8"/>
      <c r="N56" s="8"/>
      <c r="O56" s="8"/>
      <c r="P56" s="11"/>
      <c r="R56" s="42"/>
      <c r="S56" s="42"/>
      <c r="T56" s="11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1"/>
      <c r="AG56" s="11"/>
      <c r="AI56" s="42"/>
      <c r="AJ56" s="42"/>
      <c r="AK56" s="11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11"/>
      <c r="AX56" s="11"/>
    </row>
    <row r="57" spans="1:50" ht="16.5" thickBot="1" x14ac:dyDescent="0.3">
      <c r="A57" s="43" t="s">
        <v>55</v>
      </c>
      <c r="B57" s="44"/>
      <c r="C57" s="51">
        <f t="shared" ref="C57:N57" si="14">+C16-C55</f>
        <v>63119.69</v>
      </c>
      <c r="D57" s="45">
        <f t="shared" si="14"/>
        <v>289.15999999999985</v>
      </c>
      <c r="E57" s="45">
        <f t="shared" si="14"/>
        <v>65376.14</v>
      </c>
      <c r="F57" s="46">
        <f t="shared" si="14"/>
        <v>-4777.74</v>
      </c>
      <c r="G57" s="54">
        <f t="shared" si="14"/>
        <v>-4777.74</v>
      </c>
      <c r="H57" s="46">
        <f t="shared" si="14"/>
        <v>-5217.74</v>
      </c>
      <c r="I57" s="46">
        <f t="shared" si="14"/>
        <v>-4777.74</v>
      </c>
      <c r="J57" s="46">
        <f t="shared" si="14"/>
        <v>-4777.74</v>
      </c>
      <c r="K57" s="46">
        <f t="shared" si="14"/>
        <v>-4927.74</v>
      </c>
      <c r="L57" s="46">
        <f t="shared" si="14"/>
        <v>-6277.74</v>
      </c>
      <c r="M57" s="46">
        <f t="shared" si="14"/>
        <v>-6581.74</v>
      </c>
      <c r="N57" s="46">
        <f t="shared" si="14"/>
        <v>-11923.75</v>
      </c>
      <c r="O57" s="47"/>
      <c r="P57" s="58">
        <f>+P16-P55</f>
        <v>65280.369999999981</v>
      </c>
      <c r="R57" s="51">
        <f t="shared" ref="R57:AC57" si="15">+R16-R55</f>
        <v>140182.26</v>
      </c>
      <c r="S57" s="45">
        <f t="shared" si="15"/>
        <v>-5157.74</v>
      </c>
      <c r="T57" s="45">
        <f t="shared" si="15"/>
        <v>-4907.74</v>
      </c>
      <c r="U57" s="46">
        <f t="shared" si="15"/>
        <v>-6257.74</v>
      </c>
      <c r="V57" s="54">
        <f t="shared" si="15"/>
        <v>-4757.739999999998</v>
      </c>
      <c r="W57" s="46">
        <f t="shared" si="15"/>
        <v>-6407.74</v>
      </c>
      <c r="X57" s="46">
        <f t="shared" si="15"/>
        <v>-4757.74</v>
      </c>
      <c r="Y57" s="46">
        <f t="shared" si="15"/>
        <v>-4757.74</v>
      </c>
      <c r="Z57" s="46">
        <f t="shared" si="15"/>
        <v>-4907.74</v>
      </c>
      <c r="AA57" s="46">
        <f t="shared" si="15"/>
        <v>-6257.74</v>
      </c>
      <c r="AB57" s="46">
        <f t="shared" si="15"/>
        <v>-6571.74</v>
      </c>
      <c r="AC57" s="46">
        <f t="shared" si="15"/>
        <v>-13113.75</v>
      </c>
      <c r="AD57" s="47"/>
      <c r="AE57" s="58">
        <f>+AE16-AE55</f>
        <v>80533.119999999995</v>
      </c>
      <c r="AG57" s="52">
        <f>+AG16-AG55</f>
        <v>160663.15000000002</v>
      </c>
      <c r="AI57" s="51">
        <f t="shared" ref="AI57:AT57" si="16">+AI16-AI55</f>
        <v>140182.26</v>
      </c>
      <c r="AJ57" s="45">
        <f t="shared" si="16"/>
        <v>-5157.74</v>
      </c>
      <c r="AK57" s="45">
        <f t="shared" si="16"/>
        <v>-4907.74</v>
      </c>
      <c r="AL57" s="46">
        <f t="shared" si="16"/>
        <v>-6257.74</v>
      </c>
      <c r="AM57" s="46">
        <f t="shared" si="16"/>
        <v>-4757.739999999998</v>
      </c>
      <c r="AN57" s="46">
        <f t="shared" si="16"/>
        <v>-6407.74</v>
      </c>
      <c r="AO57" s="46">
        <f t="shared" si="16"/>
        <v>-4757.74</v>
      </c>
      <c r="AP57" s="46">
        <f t="shared" si="16"/>
        <v>-4757.74</v>
      </c>
      <c r="AQ57" s="46">
        <f t="shared" si="16"/>
        <v>-6407.74</v>
      </c>
      <c r="AR57" s="46">
        <f t="shared" si="16"/>
        <v>-4757.74</v>
      </c>
      <c r="AS57" s="46">
        <f t="shared" si="16"/>
        <v>-6571.74</v>
      </c>
      <c r="AT57" s="46">
        <f t="shared" si="16"/>
        <v>-414613.75</v>
      </c>
      <c r="AU57" s="47"/>
      <c r="AV57" s="58">
        <f>+AV16-AV55</f>
        <v>-330557.89</v>
      </c>
      <c r="AX57" s="52">
        <f>+AX16-AX55</f>
        <v>-169894.73999999987</v>
      </c>
    </row>
    <row r="58" spans="1:50" ht="15.75" thickTop="1" x14ac:dyDescent="0.25">
      <c r="A58" s="8"/>
      <c r="B58" s="35"/>
      <c r="C58" s="48"/>
      <c r="D58" s="48"/>
      <c r="E58" s="10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R58" s="48"/>
      <c r="S58" s="48"/>
      <c r="T58" s="10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G58" s="8"/>
      <c r="AI58" s="48"/>
      <c r="AJ58" s="48"/>
      <c r="AK58" s="10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X58" s="8"/>
    </row>
    <row r="59" spans="1:50" ht="14.25" x14ac:dyDescent="0.2">
      <c r="A59" s="8" t="s">
        <v>56</v>
      </c>
      <c r="B59" s="35"/>
      <c r="C59" s="48">
        <v>147396.88</v>
      </c>
      <c r="D59" s="50">
        <f t="shared" ref="D59" si="17">+C60</f>
        <v>210516.57</v>
      </c>
      <c r="E59" s="50">
        <f t="shared" ref="E59" si="18">+D60</f>
        <v>210805.73</v>
      </c>
      <c r="F59" s="50">
        <f t="shared" ref="F59" si="19">+E60</f>
        <v>276181.87</v>
      </c>
      <c r="G59" s="50">
        <f t="shared" ref="G59" si="20">+F60</f>
        <v>271404.13</v>
      </c>
      <c r="H59" s="50">
        <f t="shared" ref="H59" si="21">+G60</f>
        <v>266626.39</v>
      </c>
      <c r="I59" s="50">
        <f t="shared" ref="I59" si="22">+H60</f>
        <v>261408.65000000002</v>
      </c>
      <c r="J59" s="50">
        <f t="shared" ref="J59" si="23">+I60</f>
        <v>256630.91000000003</v>
      </c>
      <c r="K59" s="50">
        <f t="shared" ref="K59" si="24">+J60</f>
        <v>251853.17000000004</v>
      </c>
      <c r="L59" s="50">
        <f t="shared" ref="L59:M59" si="25">+K60</f>
        <v>246925.43000000005</v>
      </c>
      <c r="M59" s="50">
        <f t="shared" si="25"/>
        <v>240647.69000000006</v>
      </c>
      <c r="N59" s="50">
        <f t="shared" ref="N59" si="26">+M60</f>
        <v>234065.95000000007</v>
      </c>
      <c r="O59" s="8"/>
      <c r="P59" s="50">
        <f>+C59</f>
        <v>147396.88</v>
      </c>
      <c r="R59" s="48">
        <f>+P60</f>
        <v>212677.25</v>
      </c>
      <c r="S59" s="50">
        <f t="shared" ref="S59" si="27">+R60</f>
        <v>352859.51</v>
      </c>
      <c r="T59" s="50">
        <f t="shared" ref="T59" si="28">+S60</f>
        <v>347701.77</v>
      </c>
      <c r="U59" s="50">
        <f t="shared" ref="U59" si="29">+T60</f>
        <v>342794.03</v>
      </c>
      <c r="V59" s="50">
        <f t="shared" ref="V59" si="30">+U60</f>
        <v>336536.29000000004</v>
      </c>
      <c r="W59" s="50">
        <f t="shared" ref="W59" si="31">+V60</f>
        <v>331778.55000000005</v>
      </c>
      <c r="X59" s="50">
        <f t="shared" ref="X59" si="32">+W60</f>
        <v>325370.81000000006</v>
      </c>
      <c r="Y59" s="50">
        <f t="shared" ref="Y59" si="33">+X60</f>
        <v>320613.07000000007</v>
      </c>
      <c r="Z59" s="50">
        <f t="shared" ref="Z59" si="34">+Y60</f>
        <v>315855.33000000007</v>
      </c>
      <c r="AA59" s="50">
        <f t="shared" ref="AA59" si="35">+Z60</f>
        <v>310947.59000000008</v>
      </c>
      <c r="AB59" s="50">
        <f t="shared" ref="AB59" si="36">+AA60</f>
        <v>304689.85000000009</v>
      </c>
      <c r="AC59" s="50">
        <f t="shared" ref="AC59" si="37">+AB60</f>
        <v>298118.1100000001</v>
      </c>
      <c r="AD59" s="8"/>
      <c r="AE59" s="50">
        <f>+R59</f>
        <v>212677.25</v>
      </c>
      <c r="AG59" s="50">
        <f>+C59</f>
        <v>147396.88</v>
      </c>
      <c r="AI59" s="48">
        <f>+AC60</f>
        <v>285004.3600000001</v>
      </c>
      <c r="AJ59" s="50">
        <f t="shared" ref="AJ59" si="38">+AI60</f>
        <v>425186.62000000011</v>
      </c>
      <c r="AK59" s="50">
        <f t="shared" ref="AK59" si="39">+AJ60</f>
        <v>420028.88000000012</v>
      </c>
      <c r="AL59" s="50">
        <f t="shared" ref="AL59" si="40">+AK60</f>
        <v>415121.14000000013</v>
      </c>
      <c r="AM59" s="50">
        <f t="shared" ref="AM59" si="41">+AL60</f>
        <v>408863.40000000014</v>
      </c>
      <c r="AN59" s="50">
        <f t="shared" ref="AN59" si="42">+AM60</f>
        <v>404105.66000000015</v>
      </c>
      <c r="AO59" s="50">
        <f t="shared" ref="AO59" si="43">+AN60</f>
        <v>397697.92000000016</v>
      </c>
      <c r="AP59" s="50">
        <f t="shared" ref="AP59" si="44">+AO60</f>
        <v>392940.18000000017</v>
      </c>
      <c r="AQ59" s="50">
        <f t="shared" ref="AQ59" si="45">+AP60</f>
        <v>388182.44000000018</v>
      </c>
      <c r="AR59" s="50">
        <f t="shared" ref="AR59" si="46">+AQ60</f>
        <v>381774.70000000019</v>
      </c>
      <c r="AS59" s="50">
        <f t="shared" ref="AS59" si="47">+AR60</f>
        <v>377016.9600000002</v>
      </c>
      <c r="AT59" s="50">
        <f t="shared" ref="AT59" si="48">+AS60</f>
        <v>370445.2200000002</v>
      </c>
      <c r="AU59" s="8"/>
      <c r="AV59" s="50">
        <f>+AI59</f>
        <v>285004.3600000001</v>
      </c>
      <c r="AX59" s="50">
        <f>+C59</f>
        <v>147396.88</v>
      </c>
    </row>
    <row r="60" spans="1:50" ht="16.5" thickBot="1" x14ac:dyDescent="0.3">
      <c r="A60" s="49" t="s">
        <v>57</v>
      </c>
      <c r="B60" s="35"/>
      <c r="C60" s="55">
        <f>+C59+C57</f>
        <v>210516.57</v>
      </c>
      <c r="D60" s="55">
        <f>+D59+D57</f>
        <v>210805.73</v>
      </c>
      <c r="E60" s="55">
        <f t="shared" ref="E60:N60" si="49">+E59+E57</f>
        <v>276181.87</v>
      </c>
      <c r="F60" s="55">
        <f t="shared" si="49"/>
        <v>271404.13</v>
      </c>
      <c r="G60" s="55">
        <f t="shared" si="49"/>
        <v>266626.39</v>
      </c>
      <c r="H60" s="55">
        <f t="shared" si="49"/>
        <v>261408.65000000002</v>
      </c>
      <c r="I60" s="55">
        <f t="shared" si="49"/>
        <v>256630.91000000003</v>
      </c>
      <c r="J60" s="55">
        <f t="shared" si="49"/>
        <v>251853.17000000004</v>
      </c>
      <c r="K60" s="55">
        <f t="shared" si="49"/>
        <v>246925.43000000005</v>
      </c>
      <c r="L60" s="55">
        <f t="shared" si="49"/>
        <v>240647.69000000006</v>
      </c>
      <c r="M60" s="55">
        <f t="shared" si="49"/>
        <v>234065.95000000007</v>
      </c>
      <c r="N60" s="55">
        <f t="shared" si="49"/>
        <v>222142.20000000007</v>
      </c>
      <c r="O60" s="56"/>
      <c r="P60" s="57">
        <f>+P59+P57</f>
        <v>212677.25</v>
      </c>
      <c r="R60" s="55">
        <f>+R59+R57</f>
        <v>352859.51</v>
      </c>
      <c r="S60" s="55">
        <f>+S59+S57</f>
        <v>347701.77</v>
      </c>
      <c r="T60" s="55">
        <f t="shared" ref="T60" si="50">+T59+T57</f>
        <v>342794.03</v>
      </c>
      <c r="U60" s="55">
        <f t="shared" ref="U60" si="51">+U59+U57</f>
        <v>336536.29000000004</v>
      </c>
      <c r="V60" s="55">
        <f t="shared" ref="V60" si="52">+V59+V57</f>
        <v>331778.55000000005</v>
      </c>
      <c r="W60" s="55">
        <f t="shared" ref="W60" si="53">+W59+W57</f>
        <v>325370.81000000006</v>
      </c>
      <c r="X60" s="55">
        <f t="shared" ref="X60" si="54">+X59+X57</f>
        <v>320613.07000000007</v>
      </c>
      <c r="Y60" s="55">
        <f t="shared" ref="Y60" si="55">+Y59+Y57</f>
        <v>315855.33000000007</v>
      </c>
      <c r="Z60" s="55">
        <f t="shared" ref="Z60" si="56">+Z59+Z57</f>
        <v>310947.59000000008</v>
      </c>
      <c r="AA60" s="55">
        <f t="shared" ref="AA60" si="57">+AA59+AA57</f>
        <v>304689.85000000009</v>
      </c>
      <c r="AB60" s="55">
        <f t="shared" ref="AB60" si="58">+AB59+AB57</f>
        <v>298118.1100000001</v>
      </c>
      <c r="AC60" s="55">
        <f t="shared" ref="AC60" si="59">+AC59+AC57</f>
        <v>285004.3600000001</v>
      </c>
      <c r="AD60" s="56"/>
      <c r="AE60" s="57">
        <f>+AE59+AE57</f>
        <v>293210.37</v>
      </c>
      <c r="AG60" s="57">
        <f>+AG59+AG57</f>
        <v>308060.03000000003</v>
      </c>
      <c r="AI60" s="55">
        <f>+AI59+AI57</f>
        <v>425186.62000000011</v>
      </c>
      <c r="AJ60" s="55">
        <f>+AJ59+AJ57</f>
        <v>420028.88000000012</v>
      </c>
      <c r="AK60" s="55">
        <f t="shared" ref="AK60:AT60" si="60">+AK59+AK57</f>
        <v>415121.14000000013</v>
      </c>
      <c r="AL60" s="55">
        <f t="shared" si="60"/>
        <v>408863.40000000014</v>
      </c>
      <c r="AM60" s="55">
        <f t="shared" si="60"/>
        <v>404105.66000000015</v>
      </c>
      <c r="AN60" s="55">
        <f t="shared" si="60"/>
        <v>397697.92000000016</v>
      </c>
      <c r="AO60" s="55">
        <f t="shared" si="60"/>
        <v>392940.18000000017</v>
      </c>
      <c r="AP60" s="55">
        <f t="shared" si="60"/>
        <v>388182.44000000018</v>
      </c>
      <c r="AQ60" s="55">
        <f t="shared" si="60"/>
        <v>381774.70000000019</v>
      </c>
      <c r="AR60" s="55">
        <f t="shared" si="60"/>
        <v>377016.9600000002</v>
      </c>
      <c r="AS60" s="55">
        <f t="shared" si="60"/>
        <v>370445.2200000002</v>
      </c>
      <c r="AT60" s="55">
        <f t="shared" si="60"/>
        <v>-44168.529999999795</v>
      </c>
      <c r="AU60" s="56"/>
      <c r="AV60" s="57">
        <f>+AV59+AV57</f>
        <v>-45553.529999999912</v>
      </c>
      <c r="AX60" s="57">
        <f>+AX59+AX57</f>
        <v>-22497.85999999987</v>
      </c>
    </row>
    <row r="61" spans="1:50" ht="13.5" thickTop="1" x14ac:dyDescent="0.2"/>
  </sheetData>
  <mergeCells count="1">
    <mergeCell ref="A1:AG1"/>
  </mergeCells>
  <phoneticPr fontId="2" type="noConversion"/>
  <printOptions gridLines="1"/>
  <pageMargins left="0.75" right="0.75" top="1" bottom="1" header="0.5" footer="0.5"/>
  <pageSetup paperSize="5" fitToWidth="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42F9D0E641D545880D323B39A13DA3" ma:contentTypeVersion="13" ma:contentTypeDescription="Create a new document." ma:contentTypeScope="" ma:versionID="129a691e8f4b0b28edaf5f85a4cc34a3">
  <xsd:schema xmlns:xsd="http://www.w3.org/2001/XMLSchema" xmlns:xs="http://www.w3.org/2001/XMLSchema" xmlns:p="http://schemas.microsoft.com/office/2006/metadata/properties" xmlns:ns3="211595d8-fdd4-405b-ae49-7f44a1edc578" xmlns:ns4="1aa86a29-cd28-4a09-bd4b-2cd95cc9983c" targetNamespace="http://schemas.microsoft.com/office/2006/metadata/properties" ma:root="true" ma:fieldsID="750c293e363d8a9c5e26c6dc545cade0" ns3:_="" ns4:_="">
    <xsd:import namespace="211595d8-fdd4-405b-ae49-7f44a1edc578"/>
    <xsd:import namespace="1aa86a29-cd28-4a09-bd4b-2cd95cc9983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1595d8-fdd4-405b-ae49-7f44a1edc5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86a29-cd28-4a09-bd4b-2cd95cc9983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08314B-1617-41A6-8A08-E83428FA08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1595d8-fdd4-405b-ae49-7f44a1edc578"/>
    <ds:schemaRef ds:uri="1aa86a29-cd28-4a09-bd4b-2cd95cc998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53F0CA-F0C8-459C-A488-B5D85B85C4F5}">
  <ds:schemaRefs>
    <ds:schemaRef ds:uri="http://schemas.openxmlformats.org/package/2006/metadata/core-properties"/>
    <ds:schemaRef ds:uri="http://schemas.microsoft.com/office/2006/documentManagement/types"/>
    <ds:schemaRef ds:uri="211595d8-fdd4-405b-ae49-7f44a1edc57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1aa86a29-cd28-4a09-bd4b-2cd95cc9983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9CB1F8-284F-473C-A33E-EF566B6002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2025-2027 Three-Year Budget</vt:lpstr>
    </vt:vector>
  </TitlesOfParts>
  <Manager/>
  <Company>IIANM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</dc:creator>
  <cp:keywords/>
  <dc:description/>
  <cp:lastModifiedBy>Scott Florez</cp:lastModifiedBy>
  <cp:revision/>
  <dcterms:created xsi:type="dcterms:W3CDTF">2006-11-27T15:54:52Z</dcterms:created>
  <dcterms:modified xsi:type="dcterms:W3CDTF">2025-05-12T17:01:12Z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0x0101006242F9D0E641D545880D323B39A13DA3</vt:lpwstr>
  </property>
  <property fmtid="{D5CDD505-2E9C-101B-9397-08002B2CF9AE}" pid="3" name="MSIP_Label_b029e12c-f801-4237-993b-e6a737fc631f_Enabled">
    <vt:lpwstr>true</vt:lpwstr>
  </property>
  <property fmtid="{D5CDD505-2E9C-101B-9397-08002B2CF9AE}" pid="4" name="MSIP_Label_b029e12c-f801-4237-993b-e6a737fc631f_SetDate">
    <vt:lpwstr>2025-03-17T01:08:53Z</vt:lpwstr>
  </property>
  <property fmtid="{D5CDD505-2E9C-101B-9397-08002B2CF9AE}" pid="5" name="MSIP_Label_b029e12c-f801-4237-993b-e6a737fc631f_Method">
    <vt:lpwstr>Standard</vt:lpwstr>
  </property>
  <property fmtid="{D5CDD505-2E9C-101B-9397-08002B2CF9AE}" pid="6" name="MSIP_Label_b029e12c-f801-4237-993b-e6a737fc631f_Name">
    <vt:lpwstr>Confidential or Internal Use</vt:lpwstr>
  </property>
  <property fmtid="{D5CDD505-2E9C-101B-9397-08002B2CF9AE}" pid="7" name="MSIP_Label_b029e12c-f801-4237-993b-e6a737fc631f_SiteId">
    <vt:lpwstr>b1a4b72b-b14a-41b0-b0a4-76f4b8df1f43</vt:lpwstr>
  </property>
  <property fmtid="{D5CDD505-2E9C-101B-9397-08002B2CF9AE}" pid="8" name="MSIP_Label_b029e12c-f801-4237-993b-e6a737fc631f_ActionId">
    <vt:lpwstr>399602b4-2c8b-4c0b-a69d-779d999a83a4</vt:lpwstr>
  </property>
  <property fmtid="{D5CDD505-2E9C-101B-9397-08002B2CF9AE}" pid="9" name="MSIP_Label_b029e12c-f801-4237-993b-e6a737fc631f_ContentBits">
    <vt:lpwstr>0</vt:lpwstr>
  </property>
</Properties>
</file>